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<sst xmlns="http://schemas.openxmlformats.org/spreadsheetml/2006/main" count="311">
  <si>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</si>
  <si>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</si>
  <si>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</si>
  <si>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</si>
  <si>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</si>
  <si>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</si>
  <si>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</si>
  <si>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</si>
  <si>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</si>
  <si>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</si>
  <si>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</si>
  <si>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</si>
  <si>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</si>
  <si>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</si>
  <si>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</si>
  <si>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</si>
  <si>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</si>
  <si>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</si>
  <si>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</si>
  <si>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</si>
  <si>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</si>
  <si>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</si>
  <si>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</si>
  <si>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</si>
  <si>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</si>
  <si>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</si>
  <si>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</si>
  <si>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</si>
  <si>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</si>
  <si>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</si>
  <si>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</si>
  <si>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</si>
  <si>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</si>
  <si>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</si>
  <si>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</si>
  <si>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</si>
  <si>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</si>
  <si>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</si>
  <si>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</si>
  <si>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</si>
  <si>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</si>
  <si>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</si>
  <si>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</si>
  <si>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</si>
  <si>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</si>
  <si>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</si>
  <si>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</si>
  <si>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</si>
  <si>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</si>
  <si>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</si>
  <si>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</si>
  <si>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</si>
  <si>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</si>
  <si>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</si>
  <si>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</si>
  <si>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129006</t>
  </si>
  <si>
    <t>云南李家山青铜器博物馆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</si>
  <si>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</si>
  <si>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</si>
  <si>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</si>
  <si>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</si>
  <si>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</si>
  <si>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</si>
  <si>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</si>
  <si>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</si>
  <si>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</si>
  <si>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</si>
  <si>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</si>
  <si>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</si>
  <si>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</si>
  <si>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</si>
  <si>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</si>
  <si>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</si>
  <si>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20702</t>
  </si>
  <si>
    <t>文物</t>
  </si>
  <si>
    <t>2070205</t>
  </si>
  <si>
    <t>博物馆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</si>
  <si>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</si>
  <si>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</si>
  <si>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</si>
  <si>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</si>
  <si>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</si>
  <si>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</si>
  <si>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</si>
  <si>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</si>
  <si>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</si>
  <si>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</si>
  <si>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</si>
  <si>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</si>
  <si>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</si>
  <si>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</si>
  <si>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</si>
  <si>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</si>
  <si>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</si>
  <si>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</si>
  <si>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</si>
  <si>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</si>
  <si>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</si>
  <si>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</si>
  <si>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</si>
  <si>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</si>
  <si>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</si>
  <si>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</si>
  <si>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</si>
  <si>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</si>
  <si>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</si>
  <si>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</si>
  <si>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</si>
  <si>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</si>
  <si>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</si>
  <si>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</si>
  <si>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</si>
  <si>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</si>
  <si>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</si>
  <si>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</si>
  <si>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</si>
  <si>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</si>
  <si>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</si>
  <si>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</si>
  <si>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</si>
  <si>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</si>
  <si>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</si>
  <si>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</si>
  <si>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</si>
  <si>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</si>
  <si>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</si>
  <si>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</si>
  <si>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</si>
  <si>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</si>
  <si>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</si>
  <si>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</si>
  <si>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</si>
  <si>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</si>
  <si>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</si>
  <si>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</si>
  <si>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</si>
  <si>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</si>
  <si>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</si>
  <si>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</si>
  <si>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</si>
  <si>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</si>
  <si>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</si>
  <si>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</si>
  <si>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</si>
  <si>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</si>
  <si>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</si>
  <si>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</si>
  <si>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</si>
  <si>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</si>
  <si>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</si>
  <si>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</si>
  <si>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530421210000000016834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</si>
  <si>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</si>
  <si>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</si>
  <si>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</si>
  <si>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</si>
  <si>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</si>
  <si>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</si>
  <si>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</si>
  <si>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530421210000000016835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</si>
  <si>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</si>
  <si>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</si>
  <si>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</si>
  <si>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</si>
  <si>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</si>
  <si>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</si>
  <si>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</si>
  <si>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</si>
  <si>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</si>
  <si>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530421210000000016837</t>
  </si>
  <si>
    <t>30113</t>
  </si>
  <si>
    <t>530421210000000016845</t>
  </si>
  <si>
    <t>工会经费</t>
  </si>
  <si>
    <t>30228</t>
  </si>
  <si>
    <t>530421210000000016846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</si>
  <si>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</si>
  <si>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</si>
  <si>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</si>
  <si>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</si>
  <si>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</si>
  <si>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</si>
  <si>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</si>
  <si>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</si>
  <si>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</si>
  <si>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</si>
  <si>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</si>
  <si>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30299</t>
  </si>
  <si>
    <t>其他商品和服务支出</t>
  </si>
  <si>
    <t>530421221100000426592</t>
  </si>
  <si>
    <t>30217</t>
  </si>
  <si>
    <t>530421231100001386422</t>
  </si>
  <si>
    <t>福利费</t>
  </si>
  <si>
    <t>30229</t>
  </si>
  <si>
    <t>530421231100001386424</t>
  </si>
  <si>
    <t>培训费</t>
  </si>
  <si>
    <t>30216</t>
  </si>
  <si>
    <t>530421231100001386435</t>
  </si>
  <si>
    <t>奖励性绩效（地方）</t>
  </si>
  <si>
    <t>530421241100002412206</t>
  </si>
  <si>
    <t>奖励性绩效工资（考核）</t>
  </si>
  <si>
    <t>530421241100002443506</t>
  </si>
  <si>
    <t>离退休生活补助</t>
  </si>
  <si>
    <t>30305</t>
  </si>
  <si>
    <t>生活补助</t>
  </si>
  <si>
    <t>530421251100003587729</t>
  </si>
  <si>
    <t>遗属生活补助资金</t>
  </si>
  <si>
    <t>530421251100003595096</t>
  </si>
  <si>
    <t>职业年金记实资金</t>
  </si>
  <si>
    <t>30109</t>
  </si>
  <si>
    <t>职业年金缴费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</si>
  <si>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</si>
  <si>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</si>
  <si>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</si>
  <si>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</si>
  <si>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</si>
  <si>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</si>
  <si>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</si>
  <si>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博物馆文物借展资金</t>
  </si>
  <si>
    <t>311 专项业务类</t>
  </si>
  <si>
    <t>530421241100002106829</t>
  </si>
  <si>
    <t>30227</t>
  </si>
  <si>
    <t>委托业务费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</si>
  <si>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</si>
  <si>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</si>
  <si>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</si>
  <si>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</si>
  <si>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</si>
  <si>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</si>
  <si>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</si>
  <si>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</si>
  <si>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</si>
  <si>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</si>
  <si>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</si>
  <si>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</si>
  <si>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是结合展览主题做好借展文物的展品甄选工作；二是整理好借展展品的展览素材，包括借展展品文字资料、图片数字资料等，并协助借展方进行展览的内容设计；三是做好的展品出入库、交接手续，并配合借展方做好打包、拆包工作；四是配合借展方完成展览的布展、撤展工作。</t>
  </si>
  <si>
    <t>产出指标</t>
  </si>
  <si>
    <t>数量指标</t>
  </si>
  <si>
    <t>文物外展次数</t>
  </si>
  <si>
    <t>&gt;=</t>
  </si>
  <si>
    <t>2次</t>
  </si>
  <si>
    <t>次</t>
  </si>
  <si>
    <t>定量指标</t>
  </si>
  <si>
    <t>反映馆藏文物外展次数</t>
  </si>
  <si>
    <t>质量指标</t>
  </si>
  <si>
    <t>文物外展的展出质量</t>
  </si>
  <si>
    <t>=</t>
  </si>
  <si>
    <t>20</t>
  </si>
  <si>
    <t>%</t>
  </si>
  <si>
    <t>定性指标</t>
  </si>
  <si>
    <t>反映文物外展的展出质量</t>
  </si>
  <si>
    <t>效益指标</t>
  </si>
  <si>
    <t>社会效益</t>
  </si>
  <si>
    <t>文物外展产生的社会效益</t>
  </si>
  <si>
    <t>20%</t>
  </si>
  <si>
    <t>反映文物外展产生的社会效益</t>
  </si>
  <si>
    <t>可持续影响</t>
  </si>
  <si>
    <t>文物外展产生的可持续影响力</t>
  </si>
  <si>
    <t>反映文物外展文物外展产生的可持续影响力</t>
  </si>
  <si>
    <t>满意度指标</t>
  </si>
  <si>
    <t>服务对象满意度</t>
  </si>
  <si>
    <t>文物外展公众满意度</t>
  </si>
  <si>
    <t>反映文物外展公众满意度</t>
  </si>
  <si>
    <t>预算06表</t>
  </si>
  <si>
    <t>2025年部门政府性基金预算支出预算表</t>
  </si>
  <si>
    <t>政府性基金预算支出</t>
  </si>
  <si>
    <t>备注：本单位无此事项，此表为空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</si>
  <si>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</si>
  <si>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</si>
  <si>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</si>
  <si>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</si>
  <si>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</si>
  <si>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</si>
  <si>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</si>
  <si>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</si>
  <si>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</si>
  <si>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</si>
  <si>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</si>
  <si>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</si>
  <si>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</si>
  <si>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</si>
  <si>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</si>
  <si>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</si>
  <si>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</si>
  <si>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</si>
  <si>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</si>
  <si>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</si>
  <si>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</si>
  <si>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</si>
  <si>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</si>
  <si>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</si>
  <si>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</si>
  <si>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</si>
  <si>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</si>
  <si>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</si>
  <si>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11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</si>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</sst>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yyyy\-mm\-dd\ hh:mm:ss"/>
    <numFmt numFmtId="178" formatCode="hh:mm:ss"/>
    <numFmt numFmtId="42" formatCode="_ &quot;￥&quot;* #,##0_ ;_ &quot;￥&quot;* \-#,##0_ ;_ &quot;￥&quot;* &quot;-&quot;_ ;_ @_ "/>
    <numFmt numFmtId="179" formatCode="#,##0.00;\-#,##0.00;;@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9"/>
      <color rgb="FF000000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top"/>
    </xf>
    <xf numFmtId="42" fontId="1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14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177" fontId="2" fillId="0" borderId="1">
      <alignment horizontal="right" vertical="center"/>
    </xf>
    <xf numFmtId="0" fontId="18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6" fontId="2" fillId="0" borderId="1">
      <alignment horizontal="right" vertical="center"/>
    </xf>
    <xf numFmtId="0" fontId="25" fillId="0" borderId="0" applyNumberFormat="0" applyFill="0" applyBorder="0" applyAlignment="0" applyProtection="0">
      <alignment vertical="center"/>
    </xf>
    <xf numFmtId="0" fontId="17" fillId="28" borderId="13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17" borderId="10" applyNumberFormat="0" applyAlignment="0" applyProtection="0">
      <alignment vertical="center"/>
    </xf>
    <xf numFmtId="0" fontId="29" fillId="17" borderId="8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10" fontId="2" fillId="0" borderId="1">
      <alignment horizontal="right" vertical="center"/>
    </xf>
    <xf numFmtId="0" fontId="18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179" fontId="2" fillId="0" borderId="1">
      <alignment horizontal="right" vertical="center"/>
    </xf>
    <xf numFmtId="49" fontId="2" fillId="0" borderId="1">
      <alignment horizontal="left" vertical="center" wrapText="1"/>
    </xf>
    <xf numFmtId="179" fontId="2" fillId="0" borderId="1">
      <alignment horizontal="right" vertical="center"/>
    </xf>
    <xf numFmtId="178" fontId="2" fillId="0" borderId="1">
      <alignment horizontal="right" vertical="center"/>
    </xf>
    <xf numFmtId="180" fontId="2" fillId="0" borderId="1">
      <alignment horizontal="right" vertical="center"/>
    </xf>
  </cellStyleXfs>
  <cellXfs count="77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top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9" fontId="2" fillId="0" borderId="1" xfId="54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3" applyNumberFormat="1" applyFont="1" applyBorder="1">
      <alignment horizontal="left" vertical="center" wrapText="1"/>
    </xf>
    <xf numFmtId="49" fontId="2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4" fillId="0" borderId="1" xfId="53" applyNumberFormat="1" applyFont="1" applyBorder="1" applyAlignment="1">
      <alignment horizontal="center" vertical="center" wrapText="1"/>
    </xf>
    <xf numFmtId="49" fontId="2" fillId="0" borderId="1" xfId="53" applyNumberFormat="1" applyFont="1" applyBorder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right" vertical="center" wrapText="1"/>
    </xf>
    <xf numFmtId="0" fontId="2" fillId="0" borderId="1" xfId="53" applyNumberFormat="1" applyFont="1" applyBorder="1">
      <alignment horizontal="left" vertical="center" wrapText="1"/>
    </xf>
    <xf numFmtId="179" fontId="2" fillId="0" borderId="1" xfId="53" applyNumberFormat="1" applyFont="1" applyBorder="1" applyAlignment="1">
      <alignment horizontal="right" vertical="center" wrapText="1"/>
    </xf>
    <xf numFmtId="179" fontId="2" fillId="0" borderId="1" xfId="53" applyNumberFormat="1" applyFont="1" applyBorder="1" applyAlignment="1">
      <alignment horizontal="center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right" vertical="center"/>
    </xf>
    <xf numFmtId="49" fontId="2" fillId="0" borderId="1" xfId="53" applyNumberFormat="1" applyFont="1" applyBorder="1" applyAlignment="1">
      <alignment horizontal="left" vertical="center" wrapText="1" indent="1"/>
    </xf>
    <xf numFmtId="179" fontId="2" fillId="0" borderId="1" xfId="0" applyNumberFormat="1" applyFont="1" applyBorder="1" applyAlignment="1">
      <alignment horizontal="left" vertical="center" wrapText="1"/>
    </xf>
    <xf numFmtId="179" fontId="2" fillId="0" borderId="1" xfId="53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22"/>
  <sheetViews>
    <sheetView showZeros="0" tabSelected="1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"单位名称："&amp;"云南李家山青铜器博物馆"</f>
        <v>单位名称：云南李家山青铜器博物馆</v>
      </c>
      <c r="B3" s="4"/>
      <c r="C3" s="64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5" t="s">
        <v>8</v>
      </c>
      <c r="B7" s="17">
        <v>3451454.69</v>
      </c>
      <c r="C7" s="15" t="str">
        <f>"一"&amp;"、"&amp;"文化旅游体育与传媒支出"</f>
        <v>一、文化旅游体育与传媒支出</v>
      </c>
      <c r="D7" s="17">
        <v>2306694.74</v>
      </c>
    </row>
    <row r="8" ht="22.5" customHeight="1" spans="1:4">
      <c r="A8" s="15" t="s">
        <v>9</v>
      </c>
      <c r="B8" s="17"/>
      <c r="C8" s="15" t="str">
        <f>"二"&amp;"、"&amp;"社会保障和就业支出"</f>
        <v>二、社会保障和就业支出</v>
      </c>
      <c r="D8" s="17">
        <v>701419.44</v>
      </c>
    </row>
    <row r="9" ht="22.5" customHeight="1" spans="1:4">
      <c r="A9" s="15" t="s">
        <v>10</v>
      </c>
      <c r="B9" s="17"/>
      <c r="C9" s="15" t="str">
        <f>"三"&amp;"、"&amp;"卫生健康支出"</f>
        <v>三、卫生健康支出</v>
      </c>
      <c r="D9" s="17">
        <v>300124.51</v>
      </c>
    </row>
    <row r="10" ht="22.5" customHeight="1" spans="1:4">
      <c r="A10" s="15" t="s">
        <v>11</v>
      </c>
      <c r="B10" s="17"/>
      <c r="C10" s="15" t="str">
        <f>"四"&amp;"、"&amp;"住房保障支出"</f>
        <v>四、住房保障支出</v>
      </c>
      <c r="D10" s="17">
        <v>243216</v>
      </c>
    </row>
    <row r="11" ht="22.5" customHeight="1" spans="1:4">
      <c r="A11" s="15" t="s">
        <v>12</v>
      </c>
      <c r="B11" s="17">
        <v>100000</v>
      </c>
      <c r="C11" s="15"/>
      <c r="D11" s="17"/>
    </row>
    <row r="12" ht="22.5" customHeight="1" spans="1:4">
      <c r="A12" s="15" t="s">
        <v>13</v>
      </c>
      <c r="B12" s="17"/>
      <c r="C12" s="15"/>
      <c r="D12" s="17"/>
    </row>
    <row r="13" ht="22.5" customHeight="1" spans="1:4">
      <c r="A13" s="15" t="s">
        <v>14</v>
      </c>
      <c r="B13" s="17"/>
      <c r="C13" s="15"/>
      <c r="D13" s="17"/>
    </row>
    <row r="14" ht="22.5" customHeight="1" spans="1:4">
      <c r="A14" s="15" t="s">
        <v>15</v>
      </c>
      <c r="B14" s="17"/>
      <c r="C14" s="15"/>
      <c r="D14" s="17"/>
    </row>
    <row r="15" ht="22.5" customHeight="1" spans="1:4">
      <c r="A15" s="65" t="s">
        <v>16</v>
      </c>
      <c r="B15" s="17"/>
      <c r="C15" s="68"/>
      <c r="D15" s="17"/>
    </row>
    <row r="16" ht="22.5" customHeight="1" spans="1:4">
      <c r="A16" s="65" t="s">
        <v>17</v>
      </c>
      <c r="B16" s="17">
        <v>100000</v>
      </c>
      <c r="C16" s="68"/>
      <c r="D16" s="17"/>
    </row>
    <row r="17" ht="22.5" customHeight="1" spans="1:4">
      <c r="A17" s="65"/>
      <c r="B17" s="17"/>
      <c r="C17" s="68"/>
      <c r="D17" s="17"/>
    </row>
    <row r="18" ht="22.5" customHeight="1" spans="1:4">
      <c r="A18" s="66" t="s">
        <v>18</v>
      </c>
      <c r="B18" s="67">
        <v>3551454.69</v>
      </c>
      <c r="C18" s="68" t="s">
        <v>19</v>
      </c>
      <c r="D18" s="67">
        <v>3551454.69</v>
      </c>
    </row>
    <row r="19" ht="22.5" customHeight="1" spans="1:4">
      <c r="A19" s="75" t="s">
        <v>20</v>
      </c>
      <c r="B19" s="17"/>
      <c r="C19" s="76" t="s">
        <v>21</v>
      </c>
      <c r="D19" s="47"/>
    </row>
    <row r="20" ht="22.5" customHeight="1" spans="1:4">
      <c r="A20" s="65" t="s">
        <v>22</v>
      </c>
      <c r="B20" s="67"/>
      <c r="C20" s="65" t="s">
        <v>22</v>
      </c>
      <c r="D20" s="67"/>
    </row>
    <row r="21" ht="22.5" customHeight="1" spans="1:4">
      <c r="A21" s="65" t="s">
        <v>23</v>
      </c>
      <c r="B21" s="67"/>
      <c r="C21" s="65" t="s">
        <v>24</v>
      </c>
      <c r="D21" s="67"/>
    </row>
    <row r="22" ht="22.5" customHeight="1" spans="1:4">
      <c r="A22" s="66" t="s">
        <v>25</v>
      </c>
      <c r="B22" s="67">
        <v>3551454.69</v>
      </c>
      <c r="C22" s="68" t="s">
        <v>26</v>
      </c>
      <c r="D22" s="67">
        <v>3551454.69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1" scale="86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9"/>
  <sheetViews>
    <sheetView showZeros="0" workbookViewId="0">
      <selection activeCell="C21" sqref="C2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1" t="s">
        <v>262</v>
      </c>
    </row>
    <row r="2" ht="37.5" customHeight="1" spans="1:6">
      <c r="A2" s="3" t="s">
        <v>263</v>
      </c>
      <c r="B2" s="3"/>
      <c r="C2" s="3"/>
      <c r="D2" s="3"/>
      <c r="E2" s="3"/>
      <c r="F2" s="3"/>
    </row>
    <row r="3" ht="18.75" customHeight="1" spans="1:6">
      <c r="A3" s="42" t="str">
        <f>"单位名称："&amp;"云南李家山青铜器博物馆"</f>
        <v>单位名称：云南李家山青铜器博物馆</v>
      </c>
      <c r="B3" s="42"/>
      <c r="C3" s="42"/>
      <c r="D3" s="43"/>
      <c r="E3" s="43"/>
      <c r="F3" s="44" t="s">
        <v>29</v>
      </c>
    </row>
    <row r="4" ht="18.75" customHeight="1" spans="1:6">
      <c r="A4" s="13" t="s">
        <v>135</v>
      </c>
      <c r="B4" s="13" t="s">
        <v>59</v>
      </c>
      <c r="C4" s="13" t="s">
        <v>60</v>
      </c>
      <c r="D4" s="45" t="s">
        <v>264</v>
      </c>
      <c r="E4" s="45"/>
      <c r="F4" s="45"/>
    </row>
    <row r="5" ht="18.75" customHeight="1" spans="1:6">
      <c r="A5" s="13" t="s">
        <v>59</v>
      </c>
      <c r="B5" s="13" t="s">
        <v>59</v>
      </c>
      <c r="C5" s="13" t="s">
        <v>60</v>
      </c>
      <c r="D5" s="45" t="s">
        <v>34</v>
      </c>
      <c r="E5" s="45" t="s">
        <v>63</v>
      </c>
      <c r="F5" s="45" t="s">
        <v>64</v>
      </c>
    </row>
    <row r="6" ht="18.75" customHeight="1" spans="1:6">
      <c r="A6" s="14" t="s">
        <v>46</v>
      </c>
      <c r="B6" s="14">
        <v>2</v>
      </c>
      <c r="C6" s="14">
        <v>3</v>
      </c>
      <c r="D6" s="14" t="s">
        <v>49</v>
      </c>
      <c r="E6" s="14" t="s">
        <v>50</v>
      </c>
      <c r="F6" s="14" t="s">
        <v>51</v>
      </c>
    </row>
    <row r="7" ht="20.25" customHeight="1" spans="1:6">
      <c r="A7" s="16"/>
      <c r="B7" s="16"/>
      <c r="C7" s="16"/>
      <c r="D7" s="17"/>
      <c r="E7" s="17"/>
      <c r="F7" s="17"/>
    </row>
    <row r="8" ht="20.25" customHeight="1" spans="1:6">
      <c r="A8" s="46" t="s">
        <v>107</v>
      </c>
      <c r="B8" s="46"/>
      <c r="C8" s="46"/>
      <c r="D8" s="47"/>
      <c r="E8" s="47"/>
      <c r="F8" s="47"/>
    </row>
    <row r="9" customHeight="1" spans="1:1">
      <c r="A9" s="12" t="s">
        <v>265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11805555555556" footer="0.511805555555556"/>
  <pageSetup paperSize="1" scale="8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Q11"/>
  <sheetViews>
    <sheetView showZeros="0" workbookViewId="0">
      <selection activeCell="B13" sqref="B13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20" t="s">
        <v>266</v>
      </c>
    </row>
    <row r="2" ht="45" customHeight="1" spans="1:17">
      <c r="A2" s="30" t="s">
        <v>267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9"/>
      <c r="O2" s="39"/>
      <c r="P2" s="39"/>
      <c r="Q2" s="39"/>
    </row>
    <row r="3" ht="20.25" customHeight="1" spans="1:17">
      <c r="A3" s="19" t="str">
        <f>"单位名称："&amp;"云南李家山青铜器博物馆"</f>
        <v>单位名称：云南李家山青铜器博物馆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29</v>
      </c>
    </row>
    <row r="4" ht="20.25" customHeight="1" spans="1:17">
      <c r="A4" s="22" t="s">
        <v>268</v>
      </c>
      <c r="B4" s="22" t="s">
        <v>269</v>
      </c>
      <c r="C4" s="22" t="s">
        <v>270</v>
      </c>
      <c r="D4" s="22" t="s">
        <v>271</v>
      </c>
      <c r="E4" s="22" t="s">
        <v>272</v>
      </c>
      <c r="F4" s="22" t="s">
        <v>273</v>
      </c>
      <c r="G4" s="22" t="s">
        <v>142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274</v>
      </c>
      <c r="B5" s="22" t="s">
        <v>269</v>
      </c>
      <c r="C5" s="22" t="s">
        <v>270</v>
      </c>
      <c r="D5" s="22" t="s">
        <v>271</v>
      </c>
      <c r="E5" s="22" t="s">
        <v>272</v>
      </c>
      <c r="F5" s="22" t="s">
        <v>273</v>
      </c>
      <c r="G5" s="22" t="s">
        <v>32</v>
      </c>
      <c r="H5" s="22" t="s">
        <v>35</v>
      </c>
      <c r="I5" s="22" t="s">
        <v>275</v>
      </c>
      <c r="J5" s="22" t="s">
        <v>276</v>
      </c>
      <c r="K5" s="22" t="s">
        <v>38</v>
      </c>
      <c r="L5" s="22" t="s">
        <v>277</v>
      </c>
      <c r="M5" s="22" t="s">
        <v>62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34</v>
      </c>
      <c r="I6" s="22"/>
      <c r="J6" s="22"/>
      <c r="K6" s="22"/>
      <c r="L6" s="22" t="s">
        <v>34</v>
      </c>
      <c r="M6" s="22" t="s">
        <v>41</v>
      </c>
      <c r="N6" s="22" t="s">
        <v>42</v>
      </c>
      <c r="O6" s="40" t="s">
        <v>43</v>
      </c>
      <c r="P6" s="40" t="s">
        <v>44</v>
      </c>
      <c r="Q6" s="40" t="s">
        <v>45</v>
      </c>
    </row>
    <row r="7" ht="20.25" customHeight="1" spans="1:17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</row>
    <row r="8" ht="20.25" customHeight="1" spans="1:17">
      <c r="A8" s="36"/>
      <c r="B8" s="23"/>
      <c r="C8" s="23"/>
      <c r="D8" s="37"/>
      <c r="E8" s="37"/>
      <c r="F8" s="37"/>
      <c r="G8" s="37"/>
      <c r="H8" s="37"/>
      <c r="I8" s="37"/>
      <c r="J8" s="33"/>
      <c r="K8" s="33"/>
      <c r="L8" s="37"/>
      <c r="M8" s="37"/>
      <c r="N8" s="37"/>
      <c r="O8" s="37"/>
      <c r="P8" s="37"/>
      <c r="Q8" s="37"/>
    </row>
    <row r="9" ht="20.25" customHeight="1" spans="1:17">
      <c r="A9" s="23"/>
      <c r="B9" s="23"/>
      <c r="C9" s="23"/>
      <c r="D9" s="38"/>
      <c r="E9" s="24"/>
      <c r="F9" s="37"/>
      <c r="G9" s="37"/>
      <c r="H9" s="33"/>
      <c r="I9" s="33"/>
      <c r="J9" s="33"/>
      <c r="K9" s="33"/>
      <c r="L9" s="37"/>
      <c r="M9" s="37"/>
      <c r="N9" s="37"/>
      <c r="O9" s="37"/>
      <c r="P9" s="37"/>
      <c r="Q9" s="37"/>
    </row>
    <row r="10" ht="20.25" customHeight="1" spans="1:17">
      <c r="A10" s="24" t="s">
        <v>32</v>
      </c>
      <c r="B10" s="24"/>
      <c r="C10" s="24"/>
      <c r="D10" s="38"/>
      <c r="E10" s="38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customHeight="1" spans="1:1">
      <c r="A11" s="12" t="s">
        <v>265</v>
      </c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pageSetup paperSize="1" scale="38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N11"/>
  <sheetViews>
    <sheetView showZeros="0" workbookViewId="0">
      <selection activeCell="D15" sqref="D15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 t="s">
        <v>278</v>
      </c>
    </row>
    <row r="2" ht="45" customHeight="1" spans="1:14">
      <c r="A2" s="30" t="s">
        <v>279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0.25" customHeight="1" spans="1:14">
      <c r="A3" s="19" t="str">
        <f>"单位名称："&amp;"云南李家山青铜器博物馆"</f>
        <v>单位名称：云南李家山青铜器博物馆</v>
      </c>
      <c r="B3" s="19"/>
      <c r="C3" s="19"/>
      <c r="D3" s="19"/>
      <c r="E3" s="19"/>
      <c r="F3" s="19"/>
      <c r="G3" s="19"/>
      <c r="H3" s="19"/>
      <c r="I3" s="20"/>
      <c r="J3" s="20"/>
      <c r="K3" s="20"/>
      <c r="L3" s="20"/>
      <c r="M3" s="20"/>
      <c r="N3" s="20" t="s">
        <v>29</v>
      </c>
    </row>
    <row r="4" ht="27.15" customHeight="1" spans="1:14">
      <c r="A4" s="31" t="s">
        <v>268</v>
      </c>
      <c r="B4" s="31" t="s">
        <v>280</v>
      </c>
      <c r="C4" s="31" t="s">
        <v>281</v>
      </c>
      <c r="D4" s="31" t="s">
        <v>142</v>
      </c>
      <c r="E4" s="31"/>
      <c r="F4" s="31"/>
      <c r="G4" s="31"/>
      <c r="H4" s="31"/>
      <c r="I4" s="31"/>
      <c r="J4" s="31"/>
      <c r="K4" s="31"/>
      <c r="L4" s="31"/>
      <c r="M4" s="31"/>
      <c r="N4" s="31"/>
    </row>
    <row r="5" ht="23.4" customHeight="1" spans="1:14">
      <c r="A5" s="31" t="s">
        <v>274</v>
      </c>
      <c r="B5" s="31"/>
      <c r="C5" s="31" t="s">
        <v>282</v>
      </c>
      <c r="D5" s="31" t="s">
        <v>32</v>
      </c>
      <c r="E5" s="31" t="s">
        <v>35</v>
      </c>
      <c r="F5" s="31" t="s">
        <v>275</v>
      </c>
      <c r="G5" s="31" t="s">
        <v>276</v>
      </c>
      <c r="H5" s="31" t="s">
        <v>38</v>
      </c>
      <c r="I5" s="31" t="s">
        <v>277</v>
      </c>
      <c r="J5" s="31"/>
      <c r="K5" s="31"/>
      <c r="L5" s="31"/>
      <c r="M5" s="31"/>
      <c r="N5" s="31"/>
    </row>
    <row r="6" ht="28.65" customHeight="1" spans="1:14">
      <c r="A6" s="31"/>
      <c r="B6" s="31"/>
      <c r="C6" s="31"/>
      <c r="D6" s="31"/>
      <c r="E6" s="31" t="s">
        <v>34</v>
      </c>
      <c r="F6" s="31"/>
      <c r="G6" s="31"/>
      <c r="H6" s="31"/>
      <c r="I6" s="31" t="s">
        <v>34</v>
      </c>
      <c r="J6" s="31" t="s">
        <v>41</v>
      </c>
      <c r="K6" s="31" t="s">
        <v>42</v>
      </c>
      <c r="L6" s="34" t="s">
        <v>43</v>
      </c>
      <c r="M6" s="34" t="s">
        <v>44</v>
      </c>
      <c r="N6" s="34" t="s">
        <v>45</v>
      </c>
    </row>
    <row r="7" ht="20.25" customHeight="1" spans="1:14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</row>
    <row r="8" ht="20.25" customHeight="1" spans="1:14">
      <c r="A8" s="23"/>
      <c r="B8" s="23"/>
      <c r="C8" s="2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ht="20.25" customHeight="1" spans="1:14">
      <c r="A9" s="23"/>
      <c r="B9" s="23"/>
      <c r="C9" s="2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ht="20.25" customHeight="1" spans="1:14">
      <c r="A10" s="24" t="s">
        <v>32</v>
      </c>
      <c r="B10" s="24"/>
      <c r="C10" s="2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customHeight="1" spans="1:1">
      <c r="A11" s="12" t="s">
        <v>265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pageSetup paperSize="1" scale="45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9"/>
  <sheetViews>
    <sheetView showZeros="0" workbookViewId="0">
      <selection activeCell="D17" sqref="D17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ht="24.1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0" t="s">
        <v>283</v>
      </c>
    </row>
    <row r="2" ht="45.15" customHeight="1" spans="1:11">
      <c r="A2" s="25" t="s">
        <v>284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18.75" customHeight="1" spans="1:11">
      <c r="A3" s="19" t="str">
        <f>"单位名称："&amp;"云南李家山青铜器博物馆"</f>
        <v>单位名称：云南李家山青铜器博物馆</v>
      </c>
      <c r="B3" s="19"/>
      <c r="C3" s="19"/>
      <c r="D3" s="19"/>
      <c r="E3" s="19"/>
      <c r="F3" s="19"/>
      <c r="G3" s="19"/>
      <c r="H3" s="19"/>
      <c r="I3" s="19"/>
      <c r="J3" s="19"/>
      <c r="K3" s="20" t="s">
        <v>29</v>
      </c>
    </row>
    <row r="4" ht="22.5" customHeight="1" spans="1:11">
      <c r="A4" s="28" t="s">
        <v>285</v>
      </c>
      <c r="B4" s="28" t="s">
        <v>142</v>
      </c>
      <c r="C4" s="28"/>
      <c r="D4" s="28"/>
      <c r="E4" s="28" t="s">
        <v>286</v>
      </c>
      <c r="F4" s="28"/>
      <c r="G4" s="28"/>
      <c r="H4" s="28"/>
      <c r="I4" s="28"/>
      <c r="J4" s="28"/>
      <c r="K4" s="28"/>
    </row>
    <row r="5" ht="22.5" customHeight="1" spans="1:11">
      <c r="A5" s="28"/>
      <c r="B5" s="28" t="s">
        <v>32</v>
      </c>
      <c r="C5" s="28" t="s">
        <v>35</v>
      </c>
      <c r="D5" s="28" t="s">
        <v>275</v>
      </c>
      <c r="E5" s="29" t="s">
        <v>287</v>
      </c>
      <c r="F5" s="29" t="s">
        <v>288</v>
      </c>
      <c r="G5" s="29" t="s">
        <v>289</v>
      </c>
      <c r="H5" s="29" t="s">
        <v>290</v>
      </c>
      <c r="I5" s="29" t="s">
        <v>291</v>
      </c>
      <c r="J5" s="29" t="s">
        <v>292</v>
      </c>
      <c r="K5" s="29" t="s">
        <v>293</v>
      </c>
    </row>
    <row r="6" ht="18.75" customHeight="1" spans="1:11">
      <c r="A6" s="24" t="s">
        <v>46</v>
      </c>
      <c r="B6" s="24" t="s">
        <v>47</v>
      </c>
      <c r="C6" s="24" t="s">
        <v>48</v>
      </c>
      <c r="D6" s="24" t="s">
        <v>49</v>
      </c>
      <c r="E6" s="24" t="s">
        <v>50</v>
      </c>
      <c r="F6" s="24" t="s">
        <v>51</v>
      </c>
      <c r="G6" s="24" t="s">
        <v>52</v>
      </c>
      <c r="H6" s="24" t="s">
        <v>53</v>
      </c>
      <c r="I6" s="24" t="s">
        <v>54</v>
      </c>
      <c r="J6" s="24" t="s">
        <v>70</v>
      </c>
      <c r="K6" s="24" t="s">
        <v>294</v>
      </c>
    </row>
    <row r="7" ht="18.7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18.75" customHeight="1" spans="1:11">
      <c r="A8" s="24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s="12" t="s">
        <v>265</v>
      </c>
    </row>
  </sheetData>
  <mergeCells count="5">
    <mergeCell ref="A2:K2"/>
    <mergeCell ref="A3:C3"/>
    <mergeCell ref="B4:D4"/>
    <mergeCell ref="E4:K4"/>
    <mergeCell ref="A4:A5"/>
  </mergeCells>
  <pageMargins left="0.75" right="0.75" top="1" bottom="1" header="0.511805555555556" footer="0.511805555555556"/>
  <pageSetup paperSize="1" scale="59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8"/>
  <sheetViews>
    <sheetView showZeros="0" workbookViewId="0">
      <selection activeCell="C17" sqref="C17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9"/>
      <c r="B1" s="19"/>
      <c r="C1" s="19"/>
      <c r="D1" s="19"/>
      <c r="E1" s="19"/>
      <c r="F1" s="19"/>
      <c r="G1" s="19"/>
      <c r="H1" s="19"/>
      <c r="I1" s="19"/>
      <c r="J1" s="20" t="s">
        <v>295</v>
      </c>
    </row>
    <row r="2" ht="52.05" customHeight="1" spans="1:10">
      <c r="A2" s="25" t="s">
        <v>296</v>
      </c>
      <c r="B2" s="26"/>
      <c r="C2" s="26"/>
      <c r="D2" s="26"/>
      <c r="E2" s="26"/>
      <c r="F2" s="26"/>
      <c r="G2" s="26"/>
      <c r="H2" s="26"/>
      <c r="I2" s="26"/>
      <c r="J2" s="26"/>
    </row>
    <row r="3" ht="21.3" customHeight="1" spans="1:10">
      <c r="A3" s="19" t="str">
        <f>"单位名称："&amp;"云南李家山青铜器博物馆"</f>
        <v>单位名称：云南李家山青铜器博物馆</v>
      </c>
      <c r="B3" s="19"/>
      <c r="C3" s="19"/>
      <c r="D3" s="27"/>
      <c r="E3" s="27"/>
      <c r="F3" s="27"/>
      <c r="G3" s="27"/>
      <c r="H3" s="27"/>
      <c r="I3" s="27"/>
      <c r="J3" s="27"/>
    </row>
    <row r="4" ht="27.15" customHeight="1" spans="1:10">
      <c r="A4" s="22" t="s">
        <v>285</v>
      </c>
      <c r="B4" s="22" t="s">
        <v>225</v>
      </c>
      <c r="C4" s="22" t="s">
        <v>226</v>
      </c>
      <c r="D4" s="22" t="s">
        <v>227</v>
      </c>
      <c r="E4" s="22" t="s">
        <v>228</v>
      </c>
      <c r="F4" s="22" t="s">
        <v>229</v>
      </c>
      <c r="G4" s="22" t="s">
        <v>230</v>
      </c>
      <c r="H4" s="22" t="s">
        <v>231</v>
      </c>
      <c r="I4" s="22" t="s">
        <v>232</v>
      </c>
      <c r="J4" s="22" t="s">
        <v>233</v>
      </c>
    </row>
    <row r="5" ht="18.75" customHeight="1" spans="1:10">
      <c r="A5" s="22" t="s">
        <v>46</v>
      </c>
      <c r="B5" s="22" t="s">
        <v>47</v>
      </c>
      <c r="C5" s="22" t="s">
        <v>48</v>
      </c>
      <c r="D5" s="22" t="s">
        <v>49</v>
      </c>
      <c r="E5" s="22" t="s">
        <v>50</v>
      </c>
      <c r="F5" s="22" t="s">
        <v>51</v>
      </c>
      <c r="G5" s="22" t="s">
        <v>52</v>
      </c>
      <c r="H5" s="22" t="s">
        <v>53</v>
      </c>
      <c r="I5" s="22" t="s">
        <v>54</v>
      </c>
      <c r="J5" s="22" t="s">
        <v>70</v>
      </c>
    </row>
    <row r="6" ht="18.75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customHeight="1" spans="1:1">
      <c r="A8" s="12" t="s">
        <v>265</v>
      </c>
    </row>
  </sheetData>
  <mergeCells count="2">
    <mergeCell ref="A2:J2"/>
    <mergeCell ref="A3:C3"/>
  </mergeCells>
  <pageMargins left="0.75" right="0.75" top="1" bottom="1" header="0.511805555555556" footer="0.511805555555556"/>
  <pageSetup paperSize="1" scale="43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H8"/>
  <sheetViews>
    <sheetView showZeros="0" workbookViewId="0">
      <selection activeCell="C19" sqref="C19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9"/>
      <c r="B1" s="19"/>
      <c r="C1" s="19"/>
      <c r="D1" s="19"/>
      <c r="E1" s="19"/>
      <c r="F1" s="19"/>
      <c r="G1" s="19"/>
      <c r="H1" s="20" t="s">
        <v>297</v>
      </c>
    </row>
    <row r="2" ht="41.4" customHeight="1" spans="1:8">
      <c r="A2" s="21" t="s">
        <v>298</v>
      </c>
      <c r="B2" s="21"/>
      <c r="C2" s="21"/>
      <c r="D2" s="21"/>
      <c r="E2" s="21"/>
      <c r="F2" s="21"/>
      <c r="G2" s="21"/>
      <c r="H2" s="21"/>
    </row>
    <row r="3" ht="18.75" customHeight="1" spans="1:8">
      <c r="A3" s="19" t="str">
        <f>"单位名称："&amp;"云南李家山青铜器博物馆"</f>
        <v>单位名称：云南李家山青铜器博物馆</v>
      </c>
      <c r="B3" s="19"/>
      <c r="C3" s="19"/>
      <c r="D3" s="19"/>
      <c r="E3" s="19"/>
      <c r="F3" s="19"/>
      <c r="G3" s="19"/>
      <c r="H3" s="19"/>
    </row>
    <row r="4" ht="18.75" customHeight="1" spans="1:8">
      <c r="A4" s="22" t="s">
        <v>135</v>
      </c>
      <c r="B4" s="22" t="s">
        <v>299</v>
      </c>
      <c r="C4" s="22" t="s">
        <v>300</v>
      </c>
      <c r="D4" s="22" t="s">
        <v>301</v>
      </c>
      <c r="E4" s="22" t="s">
        <v>271</v>
      </c>
      <c r="F4" s="22" t="s">
        <v>302</v>
      </c>
      <c r="G4" s="22"/>
      <c r="H4" s="22"/>
    </row>
    <row r="5" ht="18.75" customHeight="1" spans="1:8">
      <c r="A5" s="22"/>
      <c r="B5" s="22"/>
      <c r="C5" s="22"/>
      <c r="D5" s="22"/>
      <c r="E5" s="22"/>
      <c r="F5" s="22" t="s">
        <v>272</v>
      </c>
      <c r="G5" s="22" t="s">
        <v>303</v>
      </c>
      <c r="H5" s="22" t="s">
        <v>304</v>
      </c>
    </row>
    <row r="6" ht="18.75" customHeight="1" spans="1:8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</row>
    <row r="7" ht="18.75" customHeight="1" spans="1:8">
      <c r="A7" s="23"/>
      <c r="B7" s="23"/>
      <c r="C7" s="23"/>
      <c r="D7" s="23"/>
      <c r="E7" s="24"/>
      <c r="F7" s="24"/>
      <c r="G7" s="17"/>
      <c r="H7" s="17"/>
    </row>
    <row r="8" customHeight="1" spans="1:1">
      <c r="A8" s="12" t="s">
        <v>265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1" scale="54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1"/>
  <sheetViews>
    <sheetView showZeros="0" topLeftCell="C1" workbookViewId="0">
      <selection activeCell="C4" sqref="C4:C6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305</v>
      </c>
    </row>
    <row r="2" ht="45" customHeight="1" spans="1:11">
      <c r="A2" s="3" t="s">
        <v>306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"单位名称："&amp;"云南李家山青铜器博物馆"</f>
        <v>单位名称：云南李家山青铜器博物馆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3" t="s">
        <v>212</v>
      </c>
      <c r="B4" s="13" t="s">
        <v>137</v>
      </c>
      <c r="C4" s="13" t="s">
        <v>213</v>
      </c>
      <c r="D4" s="13" t="s">
        <v>138</v>
      </c>
      <c r="E4" s="13" t="s">
        <v>139</v>
      </c>
      <c r="F4" s="13" t="s">
        <v>214</v>
      </c>
      <c r="G4" s="13" t="s">
        <v>141</v>
      </c>
      <c r="H4" s="13" t="s">
        <v>32</v>
      </c>
      <c r="I4" s="13" t="s">
        <v>307</v>
      </c>
      <c r="J4" s="13"/>
      <c r="K4" s="13"/>
    </row>
    <row r="5" ht="18.75" customHeight="1" spans="1:11">
      <c r="A5" s="13"/>
      <c r="B5" s="13"/>
      <c r="C5" s="13"/>
      <c r="D5" s="13"/>
      <c r="E5" s="13"/>
      <c r="F5" s="13"/>
      <c r="G5" s="13"/>
      <c r="H5" s="13"/>
      <c r="I5" s="13" t="s">
        <v>35</v>
      </c>
      <c r="J5" s="13" t="s">
        <v>36</v>
      </c>
      <c r="K5" s="13" t="s">
        <v>37</v>
      </c>
    </row>
    <row r="6" ht="22.65" customHeight="1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ht="18.75" customHeight="1" spans="1:11">
      <c r="A7" s="14" t="s">
        <v>46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0.25" customHeight="1" spans="1:11">
      <c r="A8" s="15"/>
      <c r="B8" s="16"/>
      <c r="C8" s="15"/>
      <c r="D8" s="15"/>
      <c r="E8" s="15"/>
      <c r="F8" s="15"/>
      <c r="G8" s="15"/>
      <c r="H8" s="17"/>
      <c r="I8" s="17"/>
      <c r="J8" s="17"/>
      <c r="K8" s="17"/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8" t="s">
        <v>32</v>
      </c>
      <c r="B10" s="18"/>
      <c r="C10" s="18"/>
      <c r="D10" s="18"/>
      <c r="E10" s="18"/>
      <c r="F10" s="18"/>
      <c r="G10" s="18"/>
      <c r="H10" s="17"/>
      <c r="I10" s="17"/>
      <c r="J10" s="17"/>
      <c r="K10" s="17"/>
    </row>
    <row r="11" customHeight="1" spans="3:3">
      <c r="C11" t="s">
        <v>265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11805555555556" footer="0.511805555555556"/>
  <pageSetup paperSize="1" scale="51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0"/>
  <sheetViews>
    <sheetView showZeros="0" workbookViewId="0">
      <selection activeCell="A10" sqref="A10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308</v>
      </c>
    </row>
    <row r="2" ht="45" customHeight="1" spans="1:7">
      <c r="A2" s="3" t="s">
        <v>309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"单位名称："&amp;"云南李家山青铜器博物馆"</f>
        <v>单位名称：云南李家山青铜器博物馆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213</v>
      </c>
      <c r="B4" s="6" t="s">
        <v>212</v>
      </c>
      <c r="C4" s="6" t="s">
        <v>137</v>
      </c>
      <c r="D4" s="6" t="s">
        <v>310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/>
      <c r="B8" s="8"/>
      <c r="C8" s="9"/>
      <c r="D8" s="8"/>
      <c r="E8" s="10"/>
      <c r="F8" s="10"/>
      <c r="G8" s="10"/>
    </row>
    <row r="9" ht="20.25" customHeight="1" spans="1:7">
      <c r="A9" s="11" t="s">
        <v>32</v>
      </c>
      <c r="B9" s="11"/>
      <c r="C9" s="11"/>
      <c r="D9" s="11"/>
      <c r="E9" s="10"/>
      <c r="F9" s="10"/>
      <c r="G9" s="10"/>
    </row>
    <row r="10" customHeight="1" spans="1:1">
      <c r="A10" s="12" t="s">
        <v>265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11805555555556" footer="0.511805555555556"/>
  <pageSetup paperSize="1" scale="74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9"/>
  <sheetViews>
    <sheetView showZeros="0" topLeftCell="I1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"单位名称："&amp;"云南李家山青铜器博物馆"</f>
        <v>单位名称：云南李家山青铜器博物馆</v>
      </c>
      <c r="B3" s="4"/>
      <c r="C3" s="4"/>
      <c r="D3" s="4"/>
      <c r="E3" s="52"/>
      <c r="F3" s="52"/>
      <c r="G3" s="52"/>
      <c r="H3" s="52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3" t="s">
        <v>30</v>
      </c>
      <c r="B4" s="69" t="s">
        <v>31</v>
      </c>
      <c r="C4" s="69" t="s">
        <v>32</v>
      </c>
      <c r="D4" s="69" t="s">
        <v>33</v>
      </c>
      <c r="E4" s="69"/>
      <c r="F4" s="69"/>
      <c r="G4" s="69"/>
      <c r="H4" s="69"/>
      <c r="I4" s="69"/>
      <c r="J4" s="72"/>
      <c r="K4" s="72"/>
      <c r="L4" s="72"/>
      <c r="M4" s="72"/>
      <c r="N4" s="72"/>
      <c r="O4" s="69" t="s">
        <v>20</v>
      </c>
      <c r="P4" s="69"/>
      <c r="Q4" s="69"/>
      <c r="R4" s="69"/>
      <c r="S4" s="69"/>
    </row>
    <row r="5" ht="18.75" customHeight="1" spans="1:19">
      <c r="A5" s="13"/>
      <c r="B5" s="69"/>
      <c r="C5" s="69"/>
      <c r="D5" s="70" t="s">
        <v>34</v>
      </c>
      <c r="E5" s="70" t="s">
        <v>35</v>
      </c>
      <c r="F5" s="70" t="s">
        <v>36</v>
      </c>
      <c r="G5" s="70" t="s">
        <v>37</v>
      </c>
      <c r="H5" s="70" t="s">
        <v>38</v>
      </c>
      <c r="I5" s="73" t="s">
        <v>39</v>
      </c>
      <c r="J5" s="74"/>
      <c r="K5" s="74"/>
      <c r="L5" s="74"/>
      <c r="M5" s="74"/>
      <c r="N5" s="74"/>
      <c r="O5" s="73" t="s">
        <v>34</v>
      </c>
      <c r="P5" s="73" t="s">
        <v>35</v>
      </c>
      <c r="Q5" s="73" t="s">
        <v>36</v>
      </c>
      <c r="R5" s="73" t="s">
        <v>37</v>
      </c>
      <c r="S5" s="70" t="s">
        <v>40</v>
      </c>
    </row>
    <row r="6" ht="18.75" customHeight="1" spans="1:19">
      <c r="A6" s="13"/>
      <c r="B6" s="69"/>
      <c r="C6" s="69"/>
      <c r="D6" s="70"/>
      <c r="E6" s="70"/>
      <c r="F6" s="70"/>
      <c r="G6" s="70"/>
      <c r="H6" s="70"/>
      <c r="I6" s="73" t="s">
        <v>34</v>
      </c>
      <c r="J6" s="73" t="s">
        <v>41</v>
      </c>
      <c r="K6" s="73" t="s">
        <v>42</v>
      </c>
      <c r="L6" s="73" t="s">
        <v>43</v>
      </c>
      <c r="M6" s="73" t="s">
        <v>44</v>
      </c>
      <c r="N6" s="73" t="s">
        <v>45</v>
      </c>
      <c r="O6" s="73"/>
      <c r="P6" s="73"/>
      <c r="Q6" s="73"/>
      <c r="R6" s="73"/>
      <c r="S6" s="70"/>
    </row>
    <row r="7" ht="18.75" customHeight="1" spans="1:19">
      <c r="A7" s="71" t="s">
        <v>46</v>
      </c>
      <c r="B7" s="14" t="s">
        <v>47</v>
      </c>
      <c r="C7" s="14" t="s">
        <v>48</v>
      </c>
      <c r="D7" s="14" t="s">
        <v>49</v>
      </c>
      <c r="E7" s="71" t="s">
        <v>50</v>
      </c>
      <c r="F7" s="14" t="s">
        <v>51</v>
      </c>
      <c r="G7" s="14" t="s">
        <v>52</v>
      </c>
      <c r="H7" s="71" t="s">
        <v>53</v>
      </c>
      <c r="I7" s="14" t="s">
        <v>54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</row>
    <row r="8" ht="20.25" customHeight="1" spans="1:19">
      <c r="A8" s="16" t="s">
        <v>55</v>
      </c>
      <c r="B8" s="16" t="s">
        <v>56</v>
      </c>
      <c r="C8" s="17">
        <v>3551454.69</v>
      </c>
      <c r="D8" s="17">
        <v>3451454.69</v>
      </c>
      <c r="E8" s="17">
        <v>3451454.69</v>
      </c>
      <c r="F8" s="17"/>
      <c r="G8" s="17"/>
      <c r="H8" s="17"/>
      <c r="I8" s="17">
        <v>100000</v>
      </c>
      <c r="J8" s="17"/>
      <c r="K8" s="17"/>
      <c r="L8" s="17"/>
      <c r="M8" s="17"/>
      <c r="N8" s="17">
        <v>100000</v>
      </c>
      <c r="O8" s="17"/>
      <c r="P8" s="17"/>
      <c r="Q8" s="17"/>
      <c r="R8" s="17"/>
      <c r="S8" s="17"/>
    </row>
    <row r="9" ht="20.25" customHeight="1" spans="1:19">
      <c r="A9" s="46" t="s">
        <v>32</v>
      </c>
      <c r="B9" s="46"/>
      <c r="C9" s="17">
        <v>3551454.69</v>
      </c>
      <c r="D9" s="17">
        <v>3451454.69</v>
      </c>
      <c r="E9" s="17">
        <v>3451454.69</v>
      </c>
      <c r="F9" s="17"/>
      <c r="G9" s="17"/>
      <c r="H9" s="17"/>
      <c r="I9" s="17">
        <v>100000</v>
      </c>
      <c r="J9" s="17"/>
      <c r="K9" s="17"/>
      <c r="L9" s="17"/>
      <c r="M9" s="17"/>
      <c r="N9" s="17">
        <v>100000</v>
      </c>
      <c r="O9" s="17"/>
      <c r="P9" s="17"/>
      <c r="Q9" s="17"/>
      <c r="R9" s="17"/>
      <c r="S9" s="17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11805555555556" footer="0.511805555555556"/>
  <pageSetup paperSize="1" scale="35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25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57</v>
      </c>
    </row>
    <row r="2" ht="37.5" customHeight="1" spans="1:1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51"/>
      <c r="L2" s="51"/>
      <c r="M2" s="51"/>
      <c r="N2" s="51"/>
      <c r="O2" s="51"/>
    </row>
    <row r="3" ht="18.75" customHeight="1" spans="1:15">
      <c r="A3" s="42" t="str">
        <f>"单位名称："&amp;"云南李家山青铜器博物馆"</f>
        <v>单位名称：云南李家山青铜器博物馆</v>
      </c>
      <c r="B3" s="42"/>
      <c r="C3" s="42"/>
      <c r="D3" s="42"/>
      <c r="E3" s="42"/>
      <c r="F3" s="42"/>
      <c r="G3" s="42"/>
      <c r="H3" s="42"/>
      <c r="I3" s="42"/>
      <c r="J3" s="2"/>
      <c r="K3" s="2"/>
      <c r="L3" s="2"/>
      <c r="M3" s="2"/>
      <c r="N3" s="2"/>
      <c r="O3" s="2" t="s">
        <v>29</v>
      </c>
    </row>
    <row r="4" ht="18.75" customHeight="1" spans="1:15">
      <c r="A4" s="13" t="s">
        <v>59</v>
      </c>
      <c r="B4" s="13" t="s">
        <v>60</v>
      </c>
      <c r="C4" s="45" t="s">
        <v>32</v>
      </c>
      <c r="D4" s="45" t="s">
        <v>35</v>
      </c>
      <c r="E4" s="45"/>
      <c r="F4" s="45"/>
      <c r="G4" s="13" t="s">
        <v>36</v>
      </c>
      <c r="H4" s="45" t="s">
        <v>37</v>
      </c>
      <c r="I4" s="13" t="s">
        <v>61</v>
      </c>
      <c r="J4" s="45" t="s">
        <v>62</v>
      </c>
      <c r="K4" s="45"/>
      <c r="L4" s="45"/>
      <c r="M4" s="45"/>
      <c r="N4" s="45"/>
      <c r="O4" s="45"/>
    </row>
    <row r="5" ht="18.75" customHeight="1" spans="1:15">
      <c r="A5" s="13"/>
      <c r="B5" s="13"/>
      <c r="C5" s="45"/>
      <c r="D5" s="45" t="s">
        <v>34</v>
      </c>
      <c r="E5" s="45" t="s">
        <v>63</v>
      </c>
      <c r="F5" s="45" t="s">
        <v>64</v>
      </c>
      <c r="G5" s="13"/>
      <c r="H5" s="45"/>
      <c r="I5" s="13"/>
      <c r="J5" s="45" t="s">
        <v>34</v>
      </c>
      <c r="K5" s="45" t="s">
        <v>65</v>
      </c>
      <c r="L5" s="14" t="s">
        <v>66</v>
      </c>
      <c r="M5" s="14" t="s">
        <v>67</v>
      </c>
      <c r="N5" s="14" t="s">
        <v>68</v>
      </c>
      <c r="O5" s="14" t="s">
        <v>69</v>
      </c>
    </row>
    <row r="6" ht="18.75" customHeight="1" spans="1:15">
      <c r="A6" s="14" t="s">
        <v>46</v>
      </c>
      <c r="B6" s="14" t="s">
        <v>47</v>
      </c>
      <c r="C6" s="14" t="s">
        <v>48</v>
      </c>
      <c r="D6" s="14" t="s">
        <v>49</v>
      </c>
      <c r="E6" s="14" t="s">
        <v>50</v>
      </c>
      <c r="F6" s="14" t="s">
        <v>51</v>
      </c>
      <c r="G6" s="14" t="s">
        <v>52</v>
      </c>
      <c r="H6" s="14" t="s">
        <v>53</v>
      </c>
      <c r="I6" s="14" t="s">
        <v>54</v>
      </c>
      <c r="J6" s="14" t="s">
        <v>70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</row>
    <row r="7" ht="20.25" customHeight="1" spans="1:15">
      <c r="A7" s="16" t="s">
        <v>71</v>
      </c>
      <c r="B7" s="16" t="s">
        <v>72</v>
      </c>
      <c r="C7" s="17">
        <v>2306694.74</v>
      </c>
      <c r="D7" s="17">
        <v>2206694.74</v>
      </c>
      <c r="E7" s="17">
        <v>2206694.74</v>
      </c>
      <c r="F7" s="17"/>
      <c r="G7" s="17"/>
      <c r="H7" s="17"/>
      <c r="I7" s="17"/>
      <c r="J7" s="17">
        <v>100000</v>
      </c>
      <c r="K7" s="17"/>
      <c r="L7" s="17"/>
      <c r="M7" s="17"/>
      <c r="N7" s="17"/>
      <c r="O7" s="17">
        <v>100000</v>
      </c>
    </row>
    <row r="8" ht="20.25" customHeight="1" spans="1:15">
      <c r="A8" s="62" t="s">
        <v>73</v>
      </c>
      <c r="B8" s="62" t="s">
        <v>74</v>
      </c>
      <c r="C8" s="17">
        <v>2306694.74</v>
      </c>
      <c r="D8" s="17">
        <v>2206694.74</v>
      </c>
      <c r="E8" s="17">
        <v>2206694.74</v>
      </c>
      <c r="F8" s="17"/>
      <c r="G8" s="17"/>
      <c r="H8" s="17"/>
      <c r="I8" s="17"/>
      <c r="J8" s="17">
        <v>100000</v>
      </c>
      <c r="K8" s="17"/>
      <c r="L8" s="17"/>
      <c r="M8" s="17"/>
      <c r="N8" s="17"/>
      <c r="O8" s="17">
        <v>100000</v>
      </c>
    </row>
    <row r="9" ht="20.25" customHeight="1" spans="1:15">
      <c r="A9" s="63" t="s">
        <v>75</v>
      </c>
      <c r="B9" s="63" t="s">
        <v>76</v>
      </c>
      <c r="C9" s="17">
        <v>2306694.74</v>
      </c>
      <c r="D9" s="17">
        <v>2206694.74</v>
      </c>
      <c r="E9" s="17">
        <v>2206694.74</v>
      </c>
      <c r="F9" s="17"/>
      <c r="G9" s="17"/>
      <c r="H9" s="17"/>
      <c r="I9" s="17"/>
      <c r="J9" s="17">
        <v>100000</v>
      </c>
      <c r="K9" s="17"/>
      <c r="L9" s="17"/>
      <c r="M9" s="17"/>
      <c r="N9" s="17"/>
      <c r="O9" s="17">
        <v>100000</v>
      </c>
    </row>
    <row r="10" ht="20.25" customHeight="1" spans="1:15">
      <c r="A10" s="16" t="s">
        <v>77</v>
      </c>
      <c r="B10" s="16" t="s">
        <v>78</v>
      </c>
      <c r="C10" s="17">
        <v>701419.44</v>
      </c>
      <c r="D10" s="17">
        <v>701419.44</v>
      </c>
      <c r="E10" s="17">
        <v>701419.44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2" t="s">
        <v>79</v>
      </c>
      <c r="B11" s="62" t="s">
        <v>80</v>
      </c>
      <c r="C11" s="17">
        <v>684787.44</v>
      </c>
      <c r="D11" s="17">
        <v>684787.44</v>
      </c>
      <c r="E11" s="17">
        <v>684787.44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3" t="s">
        <v>81</v>
      </c>
      <c r="B12" s="63" t="s">
        <v>82</v>
      </c>
      <c r="C12" s="17">
        <v>120000</v>
      </c>
      <c r="D12" s="17">
        <v>120000</v>
      </c>
      <c r="E12" s="17">
        <v>120000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3" t="s">
        <v>83</v>
      </c>
      <c r="B13" s="63" t="s">
        <v>84</v>
      </c>
      <c r="C13" s="17">
        <v>331445.44</v>
      </c>
      <c r="D13" s="17">
        <v>331445.44</v>
      </c>
      <c r="E13" s="17">
        <v>331445.44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3" t="s">
        <v>85</v>
      </c>
      <c r="B14" s="63" t="s">
        <v>86</v>
      </c>
      <c r="C14" s="17">
        <v>233342</v>
      </c>
      <c r="D14" s="17">
        <v>233342</v>
      </c>
      <c r="E14" s="17">
        <v>233342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2" t="s">
        <v>87</v>
      </c>
      <c r="B15" s="62" t="s">
        <v>88</v>
      </c>
      <c r="C15" s="17">
        <v>16632</v>
      </c>
      <c r="D15" s="17">
        <v>16632</v>
      </c>
      <c r="E15" s="17">
        <v>16632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3" t="s">
        <v>89</v>
      </c>
      <c r="B16" s="63" t="s">
        <v>90</v>
      </c>
      <c r="C16" s="17">
        <v>16632</v>
      </c>
      <c r="D16" s="17">
        <v>16632</v>
      </c>
      <c r="E16" s="17">
        <v>16632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16" t="s">
        <v>91</v>
      </c>
      <c r="B17" s="16" t="s">
        <v>92</v>
      </c>
      <c r="C17" s="17">
        <v>300124.51</v>
      </c>
      <c r="D17" s="17">
        <v>300124.51</v>
      </c>
      <c r="E17" s="17">
        <v>300124.51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2" t="s">
        <v>93</v>
      </c>
      <c r="B18" s="62" t="s">
        <v>94</v>
      </c>
      <c r="C18" s="17">
        <v>300124.51</v>
      </c>
      <c r="D18" s="17">
        <v>300124.51</v>
      </c>
      <c r="E18" s="17">
        <v>300124.51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3" t="s">
        <v>95</v>
      </c>
      <c r="B19" s="63" t="s">
        <v>96</v>
      </c>
      <c r="C19" s="17">
        <v>171937.32</v>
      </c>
      <c r="D19" s="17">
        <v>171937.32</v>
      </c>
      <c r="E19" s="17">
        <v>171937.32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3" t="s">
        <v>97</v>
      </c>
      <c r="B20" s="63" t="s">
        <v>98</v>
      </c>
      <c r="C20" s="17">
        <v>111137.36</v>
      </c>
      <c r="D20" s="17">
        <v>111137.36</v>
      </c>
      <c r="E20" s="17">
        <v>111137.36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3" t="s">
        <v>99</v>
      </c>
      <c r="B21" s="63" t="s">
        <v>100</v>
      </c>
      <c r="C21" s="17">
        <v>17049.83</v>
      </c>
      <c r="D21" s="17">
        <v>17049.83</v>
      </c>
      <c r="E21" s="17">
        <v>17049.83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16" t="s">
        <v>101</v>
      </c>
      <c r="B22" s="16" t="s">
        <v>102</v>
      </c>
      <c r="C22" s="17">
        <v>243216</v>
      </c>
      <c r="D22" s="17">
        <v>243216</v>
      </c>
      <c r="E22" s="17">
        <v>243216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2" t="s">
        <v>103</v>
      </c>
      <c r="B23" s="62" t="s">
        <v>104</v>
      </c>
      <c r="C23" s="17">
        <v>243216</v>
      </c>
      <c r="D23" s="17">
        <v>243216</v>
      </c>
      <c r="E23" s="17">
        <v>243216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3" t="s">
        <v>105</v>
      </c>
      <c r="B24" s="63" t="s">
        <v>106</v>
      </c>
      <c r="C24" s="17">
        <v>243216</v>
      </c>
      <c r="D24" s="17">
        <v>243216</v>
      </c>
      <c r="E24" s="17">
        <v>243216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46" t="s">
        <v>107</v>
      </c>
      <c r="B25" s="46"/>
      <c r="C25" s="17">
        <v>3551454.69</v>
      </c>
      <c r="D25" s="17">
        <v>3451454.69</v>
      </c>
      <c r="E25" s="17">
        <v>3451454.69</v>
      </c>
      <c r="F25" s="17"/>
      <c r="G25" s="17"/>
      <c r="H25" s="17"/>
      <c r="I25" s="17"/>
      <c r="J25" s="17">
        <v>100000</v>
      </c>
      <c r="K25" s="17"/>
      <c r="L25" s="17"/>
      <c r="M25" s="17"/>
      <c r="N25" s="17"/>
      <c r="O25" s="17">
        <v>100000</v>
      </c>
    </row>
  </sheetData>
  <mergeCells count="11">
    <mergeCell ref="A2:O2"/>
    <mergeCell ref="A3:I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11805555555556" footer="0.511805555555556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108</v>
      </c>
    </row>
    <row r="2" ht="45" customHeight="1" spans="1:4">
      <c r="A2" s="3" t="s">
        <v>109</v>
      </c>
      <c r="B2" s="3"/>
      <c r="C2" s="3"/>
      <c r="D2" s="3"/>
    </row>
    <row r="3" ht="18.75" customHeight="1" spans="1:4">
      <c r="A3" s="4" t="str">
        <f>"单位名称："&amp;"云南李家山青铜器博物馆"</f>
        <v>单位名称：云南李家山青铜器博物馆</v>
      </c>
      <c r="B3" s="4"/>
      <c r="C3" s="64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110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5" t="s">
        <v>111</v>
      </c>
      <c r="B7" s="17">
        <v>3451454.69</v>
      </c>
      <c r="C7" s="15" t="s">
        <v>112</v>
      </c>
      <c r="D7" s="17">
        <v>3451454.69</v>
      </c>
    </row>
    <row r="8" ht="22.5" customHeight="1" spans="1:4">
      <c r="A8" s="15" t="s">
        <v>113</v>
      </c>
      <c r="B8" s="17">
        <v>3451454.69</v>
      </c>
      <c r="C8" s="15" t="str">
        <f>"（"&amp;"一"&amp;"）"&amp;"文化旅游体育与传媒支出"</f>
        <v>（一）文化旅游体育与传媒支出</v>
      </c>
      <c r="D8" s="17">
        <v>2206694.74</v>
      </c>
    </row>
    <row r="9" ht="22.5" customHeight="1" spans="1:4">
      <c r="A9" s="15" t="s">
        <v>114</v>
      </c>
      <c r="B9" s="17"/>
      <c r="C9" s="15" t="str">
        <f>"（"&amp;"二"&amp;"）"&amp;"社会保障和就业支出"</f>
        <v>（二）社会保障和就业支出</v>
      </c>
      <c r="D9" s="17">
        <v>701419.44</v>
      </c>
    </row>
    <row r="10" ht="22.5" customHeight="1" spans="1:4">
      <c r="A10" s="15" t="s">
        <v>115</v>
      </c>
      <c r="B10" s="17"/>
      <c r="C10" s="15" t="str">
        <f>"（"&amp;"三"&amp;"）"&amp;"卫生健康支出"</f>
        <v>（三）卫生健康支出</v>
      </c>
      <c r="D10" s="17">
        <v>300124.51</v>
      </c>
    </row>
    <row r="11" ht="22.5" customHeight="1" spans="1:4">
      <c r="A11" s="15" t="s">
        <v>116</v>
      </c>
      <c r="B11" s="17"/>
      <c r="C11" s="15" t="str">
        <f>"（"&amp;"四"&amp;"）"&amp;"住房保障支出"</f>
        <v>（四）住房保障支出</v>
      </c>
      <c r="D11" s="17">
        <v>243216</v>
      </c>
    </row>
    <row r="12" ht="22.5" customHeight="1" spans="1:4">
      <c r="A12" s="15" t="s">
        <v>113</v>
      </c>
      <c r="B12" s="17"/>
      <c r="C12" s="15"/>
      <c r="D12" s="17"/>
    </row>
    <row r="13" ht="22.5" customHeight="1" spans="1:4">
      <c r="A13" s="15" t="s">
        <v>114</v>
      </c>
      <c r="B13" s="17"/>
      <c r="C13" s="15"/>
      <c r="D13" s="17"/>
    </row>
    <row r="14" ht="22.5" customHeight="1" spans="1:4">
      <c r="A14" s="15" t="s">
        <v>115</v>
      </c>
      <c r="B14" s="17"/>
      <c r="C14" s="15"/>
      <c r="D14" s="17"/>
    </row>
    <row r="15" ht="22.5" customHeight="1" spans="1:4">
      <c r="A15" s="65"/>
      <c r="B15" s="17"/>
      <c r="C15" s="15" t="s">
        <v>117</v>
      </c>
      <c r="D15" s="17"/>
    </row>
    <row r="16" ht="22.5" customHeight="1" spans="1:4">
      <c r="A16" s="66" t="s">
        <v>118</v>
      </c>
      <c r="B16" s="67">
        <v>3451454.69</v>
      </c>
      <c r="C16" s="68" t="s">
        <v>119</v>
      </c>
      <c r="D16" s="67">
        <v>3451454.69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5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1" t="s">
        <v>120</v>
      </c>
    </row>
    <row r="2" ht="37.5" customHeight="1" spans="1:7">
      <c r="A2" s="3" t="s">
        <v>121</v>
      </c>
      <c r="B2" s="3"/>
      <c r="C2" s="3"/>
      <c r="D2" s="3"/>
      <c r="E2" s="3"/>
      <c r="F2" s="3"/>
      <c r="G2" s="3"/>
    </row>
    <row r="3" ht="18.75" customHeight="1" spans="1:7">
      <c r="A3" s="42" t="str">
        <f>"单位名称："&amp;"云南李家山青铜器博物馆"</f>
        <v>单位名称：云南李家山青铜器博物馆</v>
      </c>
      <c r="B3" s="42"/>
      <c r="C3" s="42"/>
      <c r="D3" s="43"/>
      <c r="E3" s="43"/>
      <c r="F3" s="43"/>
      <c r="G3" s="44" t="s">
        <v>29</v>
      </c>
    </row>
    <row r="4" ht="18.75" customHeight="1" spans="1:7">
      <c r="A4" s="13" t="s">
        <v>122</v>
      </c>
      <c r="B4" s="13" t="s">
        <v>60</v>
      </c>
      <c r="C4" s="45" t="s">
        <v>32</v>
      </c>
      <c r="D4" s="45" t="s">
        <v>63</v>
      </c>
      <c r="E4" s="45"/>
      <c r="F4" s="45"/>
      <c r="G4" s="13" t="s">
        <v>64</v>
      </c>
    </row>
    <row r="5" ht="18.75" customHeight="1" spans="1:7">
      <c r="A5" s="13" t="s">
        <v>59</v>
      </c>
      <c r="B5" s="13" t="s">
        <v>60</v>
      </c>
      <c r="C5" s="45"/>
      <c r="D5" s="45" t="s">
        <v>34</v>
      </c>
      <c r="E5" s="45" t="s">
        <v>123</v>
      </c>
      <c r="F5" s="45" t="s">
        <v>124</v>
      </c>
      <c r="G5" s="13"/>
    </row>
    <row r="6" ht="18.75" customHeight="1" spans="1:7">
      <c r="A6" s="14" t="s">
        <v>46</v>
      </c>
      <c r="B6" s="14" t="s">
        <v>47</v>
      </c>
      <c r="C6" s="14" t="s">
        <v>48</v>
      </c>
      <c r="D6" s="14" t="s">
        <v>49</v>
      </c>
      <c r="E6" s="14" t="s">
        <v>50</v>
      </c>
      <c r="F6" s="14" t="s">
        <v>51</v>
      </c>
      <c r="G6" s="14" t="s">
        <v>52</v>
      </c>
    </row>
    <row r="7" ht="20.25" customHeight="1" spans="1:7">
      <c r="A7" s="16" t="s">
        <v>71</v>
      </c>
      <c r="B7" s="16" t="s">
        <v>72</v>
      </c>
      <c r="C7" s="17">
        <v>2206694.74</v>
      </c>
      <c r="D7" s="17">
        <v>2206694.74</v>
      </c>
      <c r="E7" s="17">
        <v>2093294.74</v>
      </c>
      <c r="F7" s="17">
        <v>113400</v>
      </c>
      <c r="G7" s="17"/>
    </row>
    <row r="8" ht="20.25" customHeight="1" spans="1:7">
      <c r="A8" s="62" t="s">
        <v>73</v>
      </c>
      <c r="B8" s="62" t="s">
        <v>74</v>
      </c>
      <c r="C8" s="17">
        <v>2206694.74</v>
      </c>
      <c r="D8" s="17">
        <v>2206694.74</v>
      </c>
      <c r="E8" s="17">
        <v>2093294.74</v>
      </c>
      <c r="F8" s="17">
        <v>113400</v>
      </c>
      <c r="G8" s="17"/>
    </row>
    <row r="9" ht="20.25" customHeight="1" spans="1:7">
      <c r="A9" s="63" t="s">
        <v>75</v>
      </c>
      <c r="B9" s="63" t="s">
        <v>76</v>
      </c>
      <c r="C9" s="17">
        <v>2206694.74</v>
      </c>
      <c r="D9" s="17">
        <v>2206694.74</v>
      </c>
      <c r="E9" s="17">
        <v>2093294.74</v>
      </c>
      <c r="F9" s="17">
        <v>113400</v>
      </c>
      <c r="G9" s="17"/>
    </row>
    <row r="10" ht="20.25" customHeight="1" spans="1:7">
      <c r="A10" s="16" t="s">
        <v>77</v>
      </c>
      <c r="B10" s="16" t="s">
        <v>78</v>
      </c>
      <c r="C10" s="17">
        <v>701419.44</v>
      </c>
      <c r="D10" s="17">
        <v>701419.44</v>
      </c>
      <c r="E10" s="17">
        <v>696619.44</v>
      </c>
      <c r="F10" s="17">
        <v>4800</v>
      </c>
      <c r="G10" s="17"/>
    </row>
    <row r="11" ht="20.25" customHeight="1" spans="1:7">
      <c r="A11" s="62" t="s">
        <v>79</v>
      </c>
      <c r="B11" s="62" t="s">
        <v>80</v>
      </c>
      <c r="C11" s="17">
        <v>684787.44</v>
      </c>
      <c r="D11" s="17">
        <v>684787.44</v>
      </c>
      <c r="E11" s="17">
        <v>679987.44</v>
      </c>
      <c r="F11" s="17">
        <v>4800</v>
      </c>
      <c r="G11" s="17"/>
    </row>
    <row r="12" ht="20.25" customHeight="1" spans="1:7">
      <c r="A12" s="63" t="s">
        <v>81</v>
      </c>
      <c r="B12" s="63" t="s">
        <v>82</v>
      </c>
      <c r="C12" s="17">
        <v>120000</v>
      </c>
      <c r="D12" s="17">
        <v>120000</v>
      </c>
      <c r="E12" s="17">
        <v>115200</v>
      </c>
      <c r="F12" s="17">
        <v>4800</v>
      </c>
      <c r="G12" s="17"/>
    </row>
    <row r="13" ht="20.25" customHeight="1" spans="1:7">
      <c r="A13" s="63" t="s">
        <v>83</v>
      </c>
      <c r="B13" s="63" t="s">
        <v>84</v>
      </c>
      <c r="C13" s="17">
        <v>331445.44</v>
      </c>
      <c r="D13" s="17">
        <v>331445.44</v>
      </c>
      <c r="E13" s="17">
        <v>331445.44</v>
      </c>
      <c r="F13" s="17"/>
      <c r="G13" s="17"/>
    </row>
    <row r="14" ht="20.25" customHeight="1" spans="1:7">
      <c r="A14" s="63" t="s">
        <v>85</v>
      </c>
      <c r="B14" s="63" t="s">
        <v>86</v>
      </c>
      <c r="C14" s="17">
        <v>233342</v>
      </c>
      <c r="D14" s="17">
        <v>233342</v>
      </c>
      <c r="E14" s="17">
        <v>233342</v>
      </c>
      <c r="F14" s="17"/>
      <c r="G14" s="17"/>
    </row>
    <row r="15" ht="20.25" customHeight="1" spans="1:7">
      <c r="A15" s="62" t="s">
        <v>87</v>
      </c>
      <c r="B15" s="62" t="s">
        <v>88</v>
      </c>
      <c r="C15" s="17">
        <v>16632</v>
      </c>
      <c r="D15" s="17">
        <v>16632</v>
      </c>
      <c r="E15" s="17">
        <v>16632</v>
      </c>
      <c r="F15" s="17"/>
      <c r="G15" s="17"/>
    </row>
    <row r="16" ht="20.25" customHeight="1" spans="1:7">
      <c r="A16" s="63" t="s">
        <v>89</v>
      </c>
      <c r="B16" s="63" t="s">
        <v>90</v>
      </c>
      <c r="C16" s="17">
        <v>16632</v>
      </c>
      <c r="D16" s="17">
        <v>16632</v>
      </c>
      <c r="E16" s="17">
        <v>16632</v>
      </c>
      <c r="F16" s="17"/>
      <c r="G16" s="17"/>
    </row>
    <row r="17" ht="20.25" customHeight="1" spans="1:7">
      <c r="A17" s="16" t="s">
        <v>91</v>
      </c>
      <c r="B17" s="16" t="s">
        <v>92</v>
      </c>
      <c r="C17" s="17">
        <v>300124.51</v>
      </c>
      <c r="D17" s="17">
        <v>300124.51</v>
      </c>
      <c r="E17" s="17">
        <v>300124.51</v>
      </c>
      <c r="F17" s="17"/>
      <c r="G17" s="17"/>
    </row>
    <row r="18" ht="20.25" customHeight="1" spans="1:7">
      <c r="A18" s="62" t="s">
        <v>93</v>
      </c>
      <c r="B18" s="62" t="s">
        <v>94</v>
      </c>
      <c r="C18" s="17">
        <v>300124.51</v>
      </c>
      <c r="D18" s="17">
        <v>300124.51</v>
      </c>
      <c r="E18" s="17">
        <v>300124.51</v>
      </c>
      <c r="F18" s="17"/>
      <c r="G18" s="17"/>
    </row>
    <row r="19" ht="20.25" customHeight="1" spans="1:7">
      <c r="A19" s="63" t="s">
        <v>95</v>
      </c>
      <c r="B19" s="63" t="s">
        <v>96</v>
      </c>
      <c r="C19" s="17">
        <v>171937.32</v>
      </c>
      <c r="D19" s="17">
        <v>171937.32</v>
      </c>
      <c r="E19" s="17">
        <v>171937.32</v>
      </c>
      <c r="F19" s="17"/>
      <c r="G19" s="17"/>
    </row>
    <row r="20" ht="20.25" customHeight="1" spans="1:7">
      <c r="A20" s="63" t="s">
        <v>97</v>
      </c>
      <c r="B20" s="63" t="s">
        <v>98</v>
      </c>
      <c r="C20" s="17">
        <v>111137.36</v>
      </c>
      <c r="D20" s="17">
        <v>111137.36</v>
      </c>
      <c r="E20" s="17">
        <v>111137.36</v>
      </c>
      <c r="F20" s="17"/>
      <c r="G20" s="17"/>
    </row>
    <row r="21" ht="20.25" customHeight="1" spans="1:7">
      <c r="A21" s="63" t="s">
        <v>99</v>
      </c>
      <c r="B21" s="63" t="s">
        <v>100</v>
      </c>
      <c r="C21" s="17">
        <v>17049.83</v>
      </c>
      <c r="D21" s="17">
        <v>17049.83</v>
      </c>
      <c r="E21" s="17">
        <v>17049.83</v>
      </c>
      <c r="F21" s="17"/>
      <c r="G21" s="17"/>
    </row>
    <row r="22" ht="20.25" customHeight="1" spans="1:7">
      <c r="A22" s="16" t="s">
        <v>101</v>
      </c>
      <c r="B22" s="16" t="s">
        <v>102</v>
      </c>
      <c r="C22" s="17">
        <v>243216</v>
      </c>
      <c r="D22" s="17">
        <v>243216</v>
      </c>
      <c r="E22" s="17">
        <v>243216</v>
      </c>
      <c r="F22" s="17"/>
      <c r="G22" s="17"/>
    </row>
    <row r="23" ht="20.25" customHeight="1" spans="1:7">
      <c r="A23" s="62" t="s">
        <v>103</v>
      </c>
      <c r="B23" s="62" t="s">
        <v>104</v>
      </c>
      <c r="C23" s="17">
        <v>243216</v>
      </c>
      <c r="D23" s="17">
        <v>243216</v>
      </c>
      <c r="E23" s="17">
        <v>243216</v>
      </c>
      <c r="F23" s="17"/>
      <c r="G23" s="17"/>
    </row>
    <row r="24" ht="20.25" customHeight="1" spans="1:7">
      <c r="A24" s="63" t="s">
        <v>105</v>
      </c>
      <c r="B24" s="63" t="s">
        <v>106</v>
      </c>
      <c r="C24" s="17">
        <v>243216</v>
      </c>
      <c r="D24" s="17">
        <v>243216</v>
      </c>
      <c r="E24" s="17">
        <v>243216</v>
      </c>
      <c r="F24" s="17"/>
      <c r="G24" s="17"/>
    </row>
    <row r="25" ht="20.25" customHeight="1" spans="1:7">
      <c r="A25" s="46" t="s">
        <v>107</v>
      </c>
      <c r="B25" s="46"/>
      <c r="C25" s="47">
        <v>3451454.69</v>
      </c>
      <c r="D25" s="47">
        <v>3451454.69</v>
      </c>
      <c r="E25" s="47">
        <v>3333254.69</v>
      </c>
      <c r="F25" s="47">
        <v>118200</v>
      </c>
      <c r="G25" s="47"/>
    </row>
  </sheetData>
  <mergeCells count="7">
    <mergeCell ref="A2:G2"/>
    <mergeCell ref="A3:C3"/>
    <mergeCell ref="A4:B4"/>
    <mergeCell ref="D4:F4"/>
    <mergeCell ref="A25:B25"/>
    <mergeCell ref="C4:C5"/>
    <mergeCell ref="G4:G5"/>
  </mergeCells>
  <pageMargins left="0.75" right="0.75" top="1" bottom="1" header="0.511805555555556" footer="0.511805555555556"/>
  <pageSetup paperSize="1" scale="78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5"/>
      <c r="B1" s="55"/>
      <c r="C1" s="56"/>
      <c r="D1" s="1"/>
      <c r="E1" s="1"/>
      <c r="F1" s="57" t="s">
        <v>125</v>
      </c>
    </row>
    <row r="2" ht="41.25" customHeight="1" spans="1:6">
      <c r="A2" s="58" t="s">
        <v>126</v>
      </c>
      <c r="B2" s="58"/>
      <c r="C2" s="58"/>
      <c r="D2" s="58"/>
      <c r="E2" s="58"/>
      <c r="F2" s="58"/>
    </row>
    <row r="3" ht="18.75" customHeight="1" spans="1:6">
      <c r="A3" s="4" t="str">
        <f>"单位名称："&amp;"云南李家山青铜器博物馆"</f>
        <v>单位名称：云南李家山青铜器博物馆</v>
      </c>
      <c r="B3" s="4"/>
      <c r="C3" s="4"/>
      <c r="D3" s="59"/>
      <c r="E3" s="1"/>
      <c r="F3" s="57" t="s">
        <v>29</v>
      </c>
    </row>
    <row r="4" ht="18.75" customHeight="1" spans="1:6">
      <c r="A4" s="13" t="s">
        <v>127</v>
      </c>
      <c r="B4" s="45" t="s">
        <v>128</v>
      </c>
      <c r="C4" s="45" t="s">
        <v>129</v>
      </c>
      <c r="D4" s="45"/>
      <c r="E4" s="45"/>
      <c r="F4" s="45" t="s">
        <v>130</v>
      </c>
    </row>
    <row r="5" ht="18.75" customHeight="1" spans="1:6">
      <c r="A5" s="13"/>
      <c r="B5" s="45"/>
      <c r="C5" s="45" t="s">
        <v>34</v>
      </c>
      <c r="D5" s="45" t="s">
        <v>131</v>
      </c>
      <c r="E5" s="45" t="s">
        <v>132</v>
      </c>
      <c r="F5" s="45"/>
    </row>
    <row r="6" ht="18.75" customHeight="1" spans="1:6">
      <c r="A6" s="60">
        <v>1</v>
      </c>
      <c r="B6" s="61">
        <v>2</v>
      </c>
      <c r="C6" s="60">
        <v>3</v>
      </c>
      <c r="D6" s="60">
        <v>4</v>
      </c>
      <c r="E6" s="60">
        <v>5</v>
      </c>
      <c r="F6" s="60">
        <v>6</v>
      </c>
    </row>
    <row r="7" ht="20.25" customHeight="1" spans="1:6">
      <c r="A7" s="17">
        <v>10300</v>
      </c>
      <c r="B7" s="17"/>
      <c r="C7" s="17"/>
      <c r="D7" s="17"/>
      <c r="E7" s="17"/>
      <c r="F7" s="17">
        <v>10300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11805555555556" footer="0.511805555555556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37"/>
  <sheetViews>
    <sheetView showZeros="0" topLeftCell="M1" workbookViewId="0">
      <selection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133</v>
      </c>
    </row>
    <row r="2" ht="45" customHeight="1" spans="1:23">
      <c r="A2" s="3" t="s">
        <v>134</v>
      </c>
      <c r="B2" s="3"/>
      <c r="C2" s="3"/>
      <c r="D2" s="3"/>
      <c r="E2" s="3"/>
      <c r="F2" s="3"/>
      <c r="G2" s="3"/>
      <c r="H2" s="3"/>
      <c r="I2" s="3"/>
      <c r="J2" s="3"/>
      <c r="K2" s="3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1:23">
      <c r="A3" s="4" t="str">
        <f>"单位名称："&amp;"云南李家山青铜器博物馆"</f>
        <v>单位名称：云南李家山青铜器博物馆</v>
      </c>
      <c r="B3" s="4"/>
      <c r="C3" s="4"/>
      <c r="D3" s="4"/>
      <c r="E3" s="4"/>
      <c r="F3" s="4"/>
      <c r="G3" s="4"/>
      <c r="H3" s="52"/>
      <c r="I3" s="52"/>
      <c r="J3" s="52"/>
      <c r="K3" s="5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3" t="s">
        <v>135</v>
      </c>
      <c r="B4" s="53" t="s">
        <v>136</v>
      </c>
      <c r="C4" s="53" t="s">
        <v>137</v>
      </c>
      <c r="D4" s="53" t="s">
        <v>138</v>
      </c>
      <c r="E4" s="53" t="s">
        <v>139</v>
      </c>
      <c r="F4" s="53" t="s">
        <v>140</v>
      </c>
      <c r="G4" s="53" t="s">
        <v>141</v>
      </c>
      <c r="H4" s="54" t="s">
        <v>32</v>
      </c>
      <c r="I4" s="54" t="s">
        <v>142</v>
      </c>
      <c r="J4" s="53"/>
      <c r="K4" s="53"/>
      <c r="L4" s="53"/>
      <c r="M4" s="53"/>
      <c r="N4" s="53" t="s">
        <v>143</v>
      </c>
      <c r="O4" s="53"/>
      <c r="P4" s="53"/>
      <c r="Q4" s="53" t="s">
        <v>38</v>
      </c>
      <c r="R4" s="53" t="s">
        <v>62</v>
      </c>
      <c r="S4" s="53"/>
      <c r="T4" s="53"/>
      <c r="U4" s="53"/>
      <c r="V4" s="53"/>
      <c r="W4" s="53"/>
    </row>
    <row r="5" ht="18.75" customHeight="1" spans="1:23">
      <c r="A5" s="53"/>
      <c r="B5" s="53"/>
      <c r="C5" s="53"/>
      <c r="D5" s="53"/>
      <c r="E5" s="53"/>
      <c r="F5" s="53"/>
      <c r="G5" s="53"/>
      <c r="H5" s="54" t="s">
        <v>144</v>
      </c>
      <c r="I5" s="54" t="s">
        <v>145</v>
      </c>
      <c r="J5" s="53" t="s">
        <v>36</v>
      </c>
      <c r="K5" s="53" t="s">
        <v>37</v>
      </c>
      <c r="L5" s="53"/>
      <c r="M5" s="53"/>
      <c r="N5" s="53" t="s">
        <v>143</v>
      </c>
      <c r="O5" s="53" t="s">
        <v>36</v>
      </c>
      <c r="P5" s="53" t="s">
        <v>37</v>
      </c>
      <c r="Q5" s="53" t="s">
        <v>38</v>
      </c>
      <c r="R5" s="53" t="s">
        <v>62</v>
      </c>
      <c r="S5" s="53" t="s">
        <v>41</v>
      </c>
      <c r="T5" s="53" t="s">
        <v>42</v>
      </c>
      <c r="U5" s="53" t="s">
        <v>43</v>
      </c>
      <c r="V5" s="53" t="s">
        <v>44</v>
      </c>
      <c r="W5" s="53" t="s">
        <v>45</v>
      </c>
    </row>
    <row r="6" ht="18.75" customHeight="1" spans="1:23">
      <c r="A6" s="53"/>
      <c r="B6" s="53"/>
      <c r="C6" s="53"/>
      <c r="D6" s="53"/>
      <c r="E6" s="53"/>
      <c r="F6" s="53"/>
      <c r="G6" s="53"/>
      <c r="H6" s="54"/>
      <c r="I6" s="54" t="s">
        <v>146</v>
      </c>
      <c r="J6" s="53" t="s">
        <v>147</v>
      </c>
      <c r="K6" s="53" t="s">
        <v>148</v>
      </c>
      <c r="L6" s="53" t="s">
        <v>149</v>
      </c>
      <c r="M6" s="53" t="s">
        <v>150</v>
      </c>
      <c r="N6" s="53" t="s">
        <v>35</v>
      </c>
      <c r="O6" s="53" t="s">
        <v>36</v>
      </c>
      <c r="P6" s="53" t="s">
        <v>37</v>
      </c>
      <c r="Q6" s="53"/>
      <c r="R6" s="53" t="s">
        <v>34</v>
      </c>
      <c r="S6" s="53" t="s">
        <v>41</v>
      </c>
      <c r="T6" s="53" t="s">
        <v>42</v>
      </c>
      <c r="U6" s="53" t="s">
        <v>43</v>
      </c>
      <c r="V6" s="53" t="s">
        <v>44</v>
      </c>
      <c r="W6" s="53" t="s">
        <v>45</v>
      </c>
    </row>
    <row r="7" ht="22.65" customHeight="1" spans="1:23">
      <c r="A7" s="53"/>
      <c r="B7" s="53"/>
      <c r="C7" s="53"/>
      <c r="D7" s="53"/>
      <c r="E7" s="53"/>
      <c r="F7" s="53"/>
      <c r="G7" s="53"/>
      <c r="H7" s="54"/>
      <c r="I7" s="54" t="s">
        <v>34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ht="18.75" customHeight="1" spans="1:23">
      <c r="A8" s="54" t="s">
        <v>46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</row>
    <row r="9" ht="18.75" customHeight="1" spans="1:23">
      <c r="A9" s="8" t="s">
        <v>56</v>
      </c>
      <c r="B9" s="8" t="s">
        <v>151</v>
      </c>
      <c r="C9" s="9" t="s">
        <v>152</v>
      </c>
      <c r="D9" s="8" t="s">
        <v>75</v>
      </c>
      <c r="E9" s="8" t="s">
        <v>76</v>
      </c>
      <c r="F9" s="8" t="s">
        <v>153</v>
      </c>
      <c r="G9" s="8" t="s">
        <v>154</v>
      </c>
      <c r="H9" s="17">
        <v>843528</v>
      </c>
      <c r="I9" s="17">
        <v>843528</v>
      </c>
      <c r="J9" s="17"/>
      <c r="K9" s="17"/>
      <c r="L9" s="17">
        <v>843528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ht="18.75" customHeight="1" spans="1:23">
      <c r="A10" s="8" t="s">
        <v>56</v>
      </c>
      <c r="B10" s="8" t="s">
        <v>151</v>
      </c>
      <c r="C10" s="9" t="s">
        <v>152</v>
      </c>
      <c r="D10" s="8" t="s">
        <v>75</v>
      </c>
      <c r="E10" s="8" t="s">
        <v>76</v>
      </c>
      <c r="F10" s="8" t="s">
        <v>155</v>
      </c>
      <c r="G10" s="8" t="s">
        <v>156</v>
      </c>
      <c r="H10" s="17">
        <v>69612</v>
      </c>
      <c r="I10" s="17">
        <v>69612</v>
      </c>
      <c r="J10" s="17"/>
      <c r="K10" s="17"/>
      <c r="L10" s="17">
        <v>69612</v>
      </c>
      <c r="M10" s="17"/>
      <c r="N10" s="17"/>
      <c r="O10" s="17"/>
      <c r="P10" s="23"/>
      <c r="Q10" s="17"/>
      <c r="R10" s="17"/>
      <c r="S10" s="17"/>
      <c r="T10" s="17"/>
      <c r="U10" s="17"/>
      <c r="V10" s="17"/>
      <c r="W10" s="17"/>
    </row>
    <row r="11" ht="18.75" customHeight="1" spans="1:23">
      <c r="A11" s="8" t="s">
        <v>56</v>
      </c>
      <c r="B11" s="8" t="s">
        <v>151</v>
      </c>
      <c r="C11" s="9" t="s">
        <v>152</v>
      </c>
      <c r="D11" s="8" t="s">
        <v>75</v>
      </c>
      <c r="E11" s="8" t="s">
        <v>76</v>
      </c>
      <c r="F11" s="8" t="s">
        <v>157</v>
      </c>
      <c r="G11" s="8" t="s">
        <v>158</v>
      </c>
      <c r="H11" s="17">
        <v>171480</v>
      </c>
      <c r="I11" s="17">
        <v>171480</v>
      </c>
      <c r="J11" s="17"/>
      <c r="K11" s="17"/>
      <c r="L11" s="17">
        <v>171480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8" t="s">
        <v>56</v>
      </c>
      <c r="B12" s="8" t="s">
        <v>151</v>
      </c>
      <c r="C12" s="9" t="s">
        <v>152</v>
      </c>
      <c r="D12" s="8" t="s">
        <v>75</v>
      </c>
      <c r="E12" s="8" t="s">
        <v>76</v>
      </c>
      <c r="F12" s="8" t="s">
        <v>157</v>
      </c>
      <c r="G12" s="8" t="s">
        <v>158</v>
      </c>
      <c r="H12" s="17">
        <v>70294</v>
      </c>
      <c r="I12" s="17">
        <v>70294</v>
      </c>
      <c r="J12" s="17"/>
      <c r="K12" s="17"/>
      <c r="L12" s="17">
        <v>70294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8" t="s">
        <v>56</v>
      </c>
      <c r="B13" s="8" t="s">
        <v>151</v>
      </c>
      <c r="C13" s="9" t="s">
        <v>152</v>
      </c>
      <c r="D13" s="8" t="s">
        <v>75</v>
      </c>
      <c r="E13" s="8" t="s">
        <v>76</v>
      </c>
      <c r="F13" s="8" t="s">
        <v>157</v>
      </c>
      <c r="G13" s="8" t="s">
        <v>158</v>
      </c>
      <c r="H13" s="17">
        <v>294600</v>
      </c>
      <c r="I13" s="17">
        <v>294600</v>
      </c>
      <c r="J13" s="17"/>
      <c r="K13" s="17"/>
      <c r="L13" s="17">
        <v>294600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8" t="s">
        <v>56</v>
      </c>
      <c r="B14" s="8" t="s">
        <v>151</v>
      </c>
      <c r="C14" s="9" t="s">
        <v>152</v>
      </c>
      <c r="D14" s="8" t="s">
        <v>75</v>
      </c>
      <c r="E14" s="8" t="s">
        <v>76</v>
      </c>
      <c r="F14" s="8" t="s">
        <v>157</v>
      </c>
      <c r="G14" s="8" t="s">
        <v>158</v>
      </c>
      <c r="H14" s="17">
        <v>305280</v>
      </c>
      <c r="I14" s="17">
        <v>305280</v>
      </c>
      <c r="J14" s="17"/>
      <c r="K14" s="17"/>
      <c r="L14" s="17">
        <v>305280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8" t="s">
        <v>56</v>
      </c>
      <c r="B15" s="8" t="s">
        <v>159</v>
      </c>
      <c r="C15" s="9" t="s">
        <v>160</v>
      </c>
      <c r="D15" s="8" t="s">
        <v>75</v>
      </c>
      <c r="E15" s="8" t="s">
        <v>76</v>
      </c>
      <c r="F15" s="8" t="s">
        <v>161</v>
      </c>
      <c r="G15" s="8" t="s">
        <v>162</v>
      </c>
      <c r="H15" s="17">
        <v>14500.74</v>
      </c>
      <c r="I15" s="17">
        <v>14500.74</v>
      </c>
      <c r="J15" s="17"/>
      <c r="K15" s="17"/>
      <c r="L15" s="17">
        <v>14500.74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8" t="s">
        <v>56</v>
      </c>
      <c r="B16" s="8" t="s">
        <v>159</v>
      </c>
      <c r="C16" s="9" t="s">
        <v>160</v>
      </c>
      <c r="D16" s="8" t="s">
        <v>83</v>
      </c>
      <c r="E16" s="8" t="s">
        <v>84</v>
      </c>
      <c r="F16" s="8" t="s">
        <v>163</v>
      </c>
      <c r="G16" s="8" t="s">
        <v>164</v>
      </c>
      <c r="H16" s="17">
        <v>331445.44</v>
      </c>
      <c r="I16" s="17">
        <v>331445.44</v>
      </c>
      <c r="J16" s="17"/>
      <c r="K16" s="17"/>
      <c r="L16" s="17">
        <v>331445.44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8" t="s">
        <v>56</v>
      </c>
      <c r="B17" s="8" t="s">
        <v>159</v>
      </c>
      <c r="C17" s="9" t="s">
        <v>160</v>
      </c>
      <c r="D17" s="8" t="s">
        <v>95</v>
      </c>
      <c r="E17" s="8" t="s">
        <v>96</v>
      </c>
      <c r="F17" s="8" t="s">
        <v>165</v>
      </c>
      <c r="G17" s="8" t="s">
        <v>166</v>
      </c>
      <c r="H17" s="17">
        <v>171937.32</v>
      </c>
      <c r="I17" s="17">
        <v>171937.32</v>
      </c>
      <c r="J17" s="17"/>
      <c r="K17" s="17"/>
      <c r="L17" s="17">
        <v>171937.32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8" t="s">
        <v>56</v>
      </c>
      <c r="B18" s="8" t="s">
        <v>159</v>
      </c>
      <c r="C18" s="9" t="s">
        <v>160</v>
      </c>
      <c r="D18" s="8" t="s">
        <v>97</v>
      </c>
      <c r="E18" s="8" t="s">
        <v>98</v>
      </c>
      <c r="F18" s="8" t="s">
        <v>167</v>
      </c>
      <c r="G18" s="8" t="s">
        <v>168</v>
      </c>
      <c r="H18" s="17">
        <v>111137.36</v>
      </c>
      <c r="I18" s="17">
        <v>111137.36</v>
      </c>
      <c r="J18" s="17"/>
      <c r="K18" s="17"/>
      <c r="L18" s="17">
        <v>111137.36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8" t="s">
        <v>56</v>
      </c>
      <c r="B19" s="8" t="s">
        <v>159</v>
      </c>
      <c r="C19" s="9" t="s">
        <v>160</v>
      </c>
      <c r="D19" s="8" t="s">
        <v>99</v>
      </c>
      <c r="E19" s="8" t="s">
        <v>100</v>
      </c>
      <c r="F19" s="8" t="s">
        <v>161</v>
      </c>
      <c r="G19" s="8" t="s">
        <v>162</v>
      </c>
      <c r="H19" s="17">
        <v>9178</v>
      </c>
      <c r="I19" s="17">
        <v>9178</v>
      </c>
      <c r="J19" s="17"/>
      <c r="K19" s="17"/>
      <c r="L19" s="17">
        <v>9178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8" t="s">
        <v>56</v>
      </c>
      <c r="B20" s="8" t="s">
        <v>159</v>
      </c>
      <c r="C20" s="9" t="s">
        <v>160</v>
      </c>
      <c r="D20" s="8" t="s">
        <v>99</v>
      </c>
      <c r="E20" s="8" t="s">
        <v>100</v>
      </c>
      <c r="F20" s="8" t="s">
        <v>161</v>
      </c>
      <c r="G20" s="8" t="s">
        <v>162</v>
      </c>
      <c r="H20" s="17">
        <v>7871.83</v>
      </c>
      <c r="I20" s="17">
        <v>7871.83</v>
      </c>
      <c r="J20" s="17"/>
      <c r="K20" s="17"/>
      <c r="L20" s="17">
        <v>7871.83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8" t="s">
        <v>56</v>
      </c>
      <c r="B21" s="8" t="s">
        <v>169</v>
      </c>
      <c r="C21" s="9" t="s">
        <v>106</v>
      </c>
      <c r="D21" s="8" t="s">
        <v>105</v>
      </c>
      <c r="E21" s="8" t="s">
        <v>106</v>
      </c>
      <c r="F21" s="8" t="s">
        <v>170</v>
      </c>
      <c r="G21" s="8" t="s">
        <v>106</v>
      </c>
      <c r="H21" s="17">
        <v>243216</v>
      </c>
      <c r="I21" s="17">
        <v>243216</v>
      </c>
      <c r="J21" s="17"/>
      <c r="K21" s="17"/>
      <c r="L21" s="17">
        <v>243216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8" t="s">
        <v>56</v>
      </c>
      <c r="B22" s="8" t="s">
        <v>171</v>
      </c>
      <c r="C22" s="9" t="s">
        <v>172</v>
      </c>
      <c r="D22" s="8" t="s">
        <v>75</v>
      </c>
      <c r="E22" s="8" t="s">
        <v>76</v>
      </c>
      <c r="F22" s="8" t="s">
        <v>173</v>
      </c>
      <c r="G22" s="8" t="s">
        <v>172</v>
      </c>
      <c r="H22" s="17">
        <v>10800</v>
      </c>
      <c r="I22" s="17">
        <v>10800</v>
      </c>
      <c r="J22" s="17"/>
      <c r="K22" s="17"/>
      <c r="L22" s="17">
        <v>10800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8" t="s">
        <v>56</v>
      </c>
      <c r="B23" s="8" t="s">
        <v>174</v>
      </c>
      <c r="C23" s="9" t="s">
        <v>175</v>
      </c>
      <c r="D23" s="8" t="s">
        <v>75</v>
      </c>
      <c r="E23" s="8" t="s">
        <v>76</v>
      </c>
      <c r="F23" s="8" t="s">
        <v>176</v>
      </c>
      <c r="G23" s="8" t="s">
        <v>177</v>
      </c>
      <c r="H23" s="17">
        <v>40700</v>
      </c>
      <c r="I23" s="17">
        <v>40700</v>
      </c>
      <c r="J23" s="17"/>
      <c r="K23" s="17"/>
      <c r="L23" s="17">
        <v>40700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8" t="s">
        <v>56</v>
      </c>
      <c r="B24" s="8" t="s">
        <v>174</v>
      </c>
      <c r="C24" s="9" t="s">
        <v>175</v>
      </c>
      <c r="D24" s="8" t="s">
        <v>75</v>
      </c>
      <c r="E24" s="8" t="s">
        <v>76</v>
      </c>
      <c r="F24" s="8" t="s">
        <v>178</v>
      </c>
      <c r="G24" s="8" t="s">
        <v>179</v>
      </c>
      <c r="H24" s="17">
        <v>4000</v>
      </c>
      <c r="I24" s="17">
        <v>4000</v>
      </c>
      <c r="J24" s="17"/>
      <c r="K24" s="17"/>
      <c r="L24" s="17">
        <v>4000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8" t="s">
        <v>56</v>
      </c>
      <c r="B25" s="8" t="s">
        <v>174</v>
      </c>
      <c r="C25" s="9" t="s">
        <v>175</v>
      </c>
      <c r="D25" s="8" t="s">
        <v>75</v>
      </c>
      <c r="E25" s="8" t="s">
        <v>76</v>
      </c>
      <c r="F25" s="8" t="s">
        <v>180</v>
      </c>
      <c r="G25" s="8" t="s">
        <v>181</v>
      </c>
      <c r="H25" s="17">
        <v>14000</v>
      </c>
      <c r="I25" s="17">
        <v>14000</v>
      </c>
      <c r="J25" s="17"/>
      <c r="K25" s="17"/>
      <c r="L25" s="17">
        <v>14000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8" t="s">
        <v>56</v>
      </c>
      <c r="B26" s="8" t="s">
        <v>174</v>
      </c>
      <c r="C26" s="9" t="s">
        <v>175</v>
      </c>
      <c r="D26" s="8" t="s">
        <v>75</v>
      </c>
      <c r="E26" s="8" t="s">
        <v>76</v>
      </c>
      <c r="F26" s="8" t="s">
        <v>182</v>
      </c>
      <c r="G26" s="8" t="s">
        <v>183</v>
      </c>
      <c r="H26" s="17">
        <v>2000</v>
      </c>
      <c r="I26" s="17">
        <v>2000</v>
      </c>
      <c r="J26" s="17"/>
      <c r="K26" s="17"/>
      <c r="L26" s="17">
        <v>2000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8" t="s">
        <v>56</v>
      </c>
      <c r="B27" s="8" t="s">
        <v>174</v>
      </c>
      <c r="C27" s="9" t="s">
        <v>175</v>
      </c>
      <c r="D27" s="8" t="s">
        <v>75</v>
      </c>
      <c r="E27" s="8" t="s">
        <v>76</v>
      </c>
      <c r="F27" s="8" t="s">
        <v>184</v>
      </c>
      <c r="G27" s="8" t="s">
        <v>185</v>
      </c>
      <c r="H27" s="17">
        <v>10000</v>
      </c>
      <c r="I27" s="17">
        <v>10000</v>
      </c>
      <c r="J27" s="17"/>
      <c r="K27" s="17"/>
      <c r="L27" s="17">
        <v>10000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8" t="s">
        <v>56</v>
      </c>
      <c r="B28" s="8" t="s">
        <v>174</v>
      </c>
      <c r="C28" s="9" t="s">
        <v>175</v>
      </c>
      <c r="D28" s="8" t="s">
        <v>81</v>
      </c>
      <c r="E28" s="8" t="s">
        <v>82</v>
      </c>
      <c r="F28" s="8" t="s">
        <v>186</v>
      </c>
      <c r="G28" s="8" t="s">
        <v>187</v>
      </c>
      <c r="H28" s="17">
        <v>4800</v>
      </c>
      <c r="I28" s="17">
        <v>4800</v>
      </c>
      <c r="J28" s="17"/>
      <c r="K28" s="17"/>
      <c r="L28" s="17">
        <v>4800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8" t="s">
        <v>56</v>
      </c>
      <c r="B29" s="8" t="s">
        <v>188</v>
      </c>
      <c r="C29" s="9" t="s">
        <v>130</v>
      </c>
      <c r="D29" s="8" t="s">
        <v>75</v>
      </c>
      <c r="E29" s="8" t="s">
        <v>76</v>
      </c>
      <c r="F29" s="8" t="s">
        <v>189</v>
      </c>
      <c r="G29" s="8" t="s">
        <v>130</v>
      </c>
      <c r="H29" s="17">
        <v>10300</v>
      </c>
      <c r="I29" s="17">
        <v>10300</v>
      </c>
      <c r="J29" s="17"/>
      <c r="K29" s="17"/>
      <c r="L29" s="17">
        <v>10300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8" t="s">
        <v>56</v>
      </c>
      <c r="B30" s="8" t="s">
        <v>190</v>
      </c>
      <c r="C30" s="9" t="s">
        <v>191</v>
      </c>
      <c r="D30" s="8" t="s">
        <v>75</v>
      </c>
      <c r="E30" s="8" t="s">
        <v>76</v>
      </c>
      <c r="F30" s="8" t="s">
        <v>192</v>
      </c>
      <c r="G30" s="8" t="s">
        <v>191</v>
      </c>
      <c r="H30" s="17">
        <v>14400</v>
      </c>
      <c r="I30" s="17">
        <v>14400</v>
      </c>
      <c r="J30" s="17"/>
      <c r="K30" s="17"/>
      <c r="L30" s="17">
        <v>14400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8" t="s">
        <v>56</v>
      </c>
      <c r="B31" s="8" t="s">
        <v>193</v>
      </c>
      <c r="C31" s="9" t="s">
        <v>194</v>
      </c>
      <c r="D31" s="8" t="s">
        <v>75</v>
      </c>
      <c r="E31" s="8" t="s">
        <v>76</v>
      </c>
      <c r="F31" s="8" t="s">
        <v>195</v>
      </c>
      <c r="G31" s="8" t="s">
        <v>194</v>
      </c>
      <c r="H31" s="17">
        <v>7200</v>
      </c>
      <c r="I31" s="17">
        <v>7200</v>
      </c>
      <c r="J31" s="17"/>
      <c r="K31" s="17"/>
      <c r="L31" s="17">
        <v>7200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8" t="s">
        <v>56</v>
      </c>
      <c r="B32" s="8" t="s">
        <v>196</v>
      </c>
      <c r="C32" s="9" t="s">
        <v>197</v>
      </c>
      <c r="D32" s="8" t="s">
        <v>75</v>
      </c>
      <c r="E32" s="8" t="s">
        <v>76</v>
      </c>
      <c r="F32" s="8" t="s">
        <v>157</v>
      </c>
      <c r="G32" s="8" t="s">
        <v>158</v>
      </c>
      <c r="H32" s="17">
        <v>259200</v>
      </c>
      <c r="I32" s="17">
        <v>259200</v>
      </c>
      <c r="J32" s="17"/>
      <c r="K32" s="17"/>
      <c r="L32" s="17">
        <v>259200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8" t="s">
        <v>56</v>
      </c>
      <c r="B33" s="8" t="s">
        <v>198</v>
      </c>
      <c r="C33" s="9" t="s">
        <v>199</v>
      </c>
      <c r="D33" s="8" t="s">
        <v>75</v>
      </c>
      <c r="E33" s="8" t="s">
        <v>76</v>
      </c>
      <c r="F33" s="8" t="s">
        <v>157</v>
      </c>
      <c r="G33" s="8" t="s">
        <v>158</v>
      </c>
      <c r="H33" s="17">
        <v>64800</v>
      </c>
      <c r="I33" s="17">
        <v>64800</v>
      </c>
      <c r="J33" s="17"/>
      <c r="K33" s="17"/>
      <c r="L33" s="17">
        <v>64800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8" t="s">
        <v>56</v>
      </c>
      <c r="B34" s="8" t="s">
        <v>200</v>
      </c>
      <c r="C34" s="9" t="s">
        <v>201</v>
      </c>
      <c r="D34" s="8" t="s">
        <v>81</v>
      </c>
      <c r="E34" s="8" t="s">
        <v>82</v>
      </c>
      <c r="F34" s="8" t="s">
        <v>202</v>
      </c>
      <c r="G34" s="8" t="s">
        <v>203</v>
      </c>
      <c r="H34" s="17">
        <v>115200</v>
      </c>
      <c r="I34" s="17">
        <v>115200</v>
      </c>
      <c r="J34" s="17"/>
      <c r="K34" s="17"/>
      <c r="L34" s="17">
        <v>115200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8" t="s">
        <v>56</v>
      </c>
      <c r="B35" s="8" t="s">
        <v>204</v>
      </c>
      <c r="C35" s="9" t="s">
        <v>205</v>
      </c>
      <c r="D35" s="8" t="s">
        <v>89</v>
      </c>
      <c r="E35" s="8" t="s">
        <v>90</v>
      </c>
      <c r="F35" s="8" t="s">
        <v>202</v>
      </c>
      <c r="G35" s="8" t="s">
        <v>203</v>
      </c>
      <c r="H35" s="17">
        <v>16632</v>
      </c>
      <c r="I35" s="17">
        <v>16632</v>
      </c>
      <c r="J35" s="17"/>
      <c r="K35" s="17"/>
      <c r="L35" s="17">
        <v>16632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8" t="s">
        <v>56</v>
      </c>
      <c r="B36" s="8" t="s">
        <v>206</v>
      </c>
      <c r="C36" s="9" t="s">
        <v>207</v>
      </c>
      <c r="D36" s="8" t="s">
        <v>85</v>
      </c>
      <c r="E36" s="8" t="s">
        <v>86</v>
      </c>
      <c r="F36" s="8" t="s">
        <v>208</v>
      </c>
      <c r="G36" s="8" t="s">
        <v>209</v>
      </c>
      <c r="H36" s="17">
        <v>233342</v>
      </c>
      <c r="I36" s="17">
        <v>233342</v>
      </c>
      <c r="J36" s="17"/>
      <c r="K36" s="17"/>
      <c r="L36" s="17">
        <v>233342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11" t="s">
        <v>32</v>
      </c>
      <c r="B37" s="11"/>
      <c r="C37" s="11"/>
      <c r="D37" s="11"/>
      <c r="E37" s="11"/>
      <c r="F37" s="11"/>
      <c r="G37" s="11"/>
      <c r="H37" s="17">
        <v>3451454.69</v>
      </c>
      <c r="I37" s="17">
        <v>3451454.69</v>
      </c>
      <c r="J37" s="17"/>
      <c r="K37" s="17"/>
      <c r="L37" s="17">
        <v>3451454.69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</sheetData>
  <mergeCells count="30">
    <mergeCell ref="A2:W2"/>
    <mergeCell ref="A3:G3"/>
    <mergeCell ref="I4:W4"/>
    <mergeCell ref="I5:M5"/>
    <mergeCell ref="N5:P5"/>
    <mergeCell ref="R5:W5"/>
    <mergeCell ref="A37:G37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11805555555556" footer="0.511805555555556"/>
  <pageSetup paperSize="1" scale="28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3"/>
  <sheetViews>
    <sheetView showZeros="0" topLeftCell="E1" workbookViewId="0">
      <selection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210</v>
      </c>
    </row>
    <row r="2" ht="45" customHeight="1" spans="1:23">
      <c r="A2" s="3" t="s">
        <v>211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8.75" customHeight="1" spans="1:23">
      <c r="A3" s="4" t="str">
        <f>"单位名称："&amp;"云南李家山青铜器博物馆"</f>
        <v>单位名称：云南李家山青铜器博物馆</v>
      </c>
      <c r="B3" s="4"/>
      <c r="C3" s="4"/>
      <c r="D3" s="4"/>
      <c r="E3" s="4"/>
      <c r="F3" s="4"/>
      <c r="G3" s="4"/>
      <c r="H3" s="4"/>
      <c r="I3" s="52"/>
      <c r="J3" s="52"/>
      <c r="K3" s="52"/>
      <c r="L3" s="52"/>
      <c r="M3" s="52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3" t="s">
        <v>212</v>
      </c>
      <c r="B4" s="13" t="s">
        <v>136</v>
      </c>
      <c r="C4" s="13" t="s">
        <v>137</v>
      </c>
      <c r="D4" s="13" t="s">
        <v>213</v>
      </c>
      <c r="E4" s="13" t="s">
        <v>138</v>
      </c>
      <c r="F4" s="13" t="s">
        <v>139</v>
      </c>
      <c r="G4" s="13" t="s">
        <v>214</v>
      </c>
      <c r="H4" s="13" t="s">
        <v>141</v>
      </c>
      <c r="I4" s="45" t="s">
        <v>32</v>
      </c>
      <c r="J4" s="45" t="s">
        <v>215</v>
      </c>
      <c r="K4" s="13"/>
      <c r="L4" s="13"/>
      <c r="M4" s="13"/>
      <c r="N4" s="13" t="s">
        <v>143</v>
      </c>
      <c r="O4" s="13"/>
      <c r="P4" s="13"/>
      <c r="Q4" s="13" t="s">
        <v>38</v>
      </c>
      <c r="R4" s="13" t="s">
        <v>62</v>
      </c>
      <c r="S4" s="13"/>
      <c r="T4" s="13"/>
      <c r="U4" s="13"/>
      <c r="V4" s="13"/>
      <c r="W4" s="13"/>
    </row>
    <row r="5" ht="18.75" customHeight="1" spans="1:23">
      <c r="A5" s="13"/>
      <c r="B5" s="13"/>
      <c r="C5" s="13"/>
      <c r="D5" s="13"/>
      <c r="E5" s="13"/>
      <c r="F5" s="13"/>
      <c r="G5" s="13"/>
      <c r="H5" s="13"/>
      <c r="I5" s="45" t="s">
        <v>144</v>
      </c>
      <c r="J5" s="45" t="s">
        <v>35</v>
      </c>
      <c r="K5" s="13"/>
      <c r="L5" s="13" t="s">
        <v>36</v>
      </c>
      <c r="M5" s="13" t="s">
        <v>37</v>
      </c>
      <c r="N5" s="13" t="s">
        <v>35</v>
      </c>
      <c r="O5" s="13" t="s">
        <v>36</v>
      </c>
      <c r="P5" s="13" t="s">
        <v>37</v>
      </c>
      <c r="Q5" s="13" t="s">
        <v>38</v>
      </c>
      <c r="R5" s="13" t="s">
        <v>34</v>
      </c>
      <c r="S5" s="13" t="s">
        <v>41</v>
      </c>
      <c r="T5" s="13" t="s">
        <v>42</v>
      </c>
      <c r="U5" s="13" t="s">
        <v>43</v>
      </c>
      <c r="V5" s="13" t="s">
        <v>44</v>
      </c>
      <c r="W5" s="13" t="s">
        <v>45</v>
      </c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5"/>
      <c r="J6" s="45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/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22.65" customHeight="1" spans="1:23">
      <c r="A7" s="13"/>
      <c r="B7" s="13"/>
      <c r="C7" s="13"/>
      <c r="D7" s="13"/>
      <c r="E7" s="13"/>
      <c r="F7" s="13"/>
      <c r="G7" s="13"/>
      <c r="H7" s="13"/>
      <c r="I7" s="45"/>
      <c r="J7" s="45" t="s">
        <v>34</v>
      </c>
      <c r="K7" s="13" t="s">
        <v>216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ht="18.75" customHeight="1" spans="1:23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4">
        <v>21</v>
      </c>
      <c r="V8" s="14">
        <v>22</v>
      </c>
      <c r="W8" s="14">
        <v>23</v>
      </c>
    </row>
    <row r="9" ht="18.75" customHeight="1" spans="1:23">
      <c r="A9" s="8"/>
      <c r="B9" s="8"/>
      <c r="C9" s="9" t="s">
        <v>217</v>
      </c>
      <c r="D9" s="8"/>
      <c r="E9" s="8"/>
      <c r="F9" s="8"/>
      <c r="G9" s="8"/>
      <c r="H9" s="8"/>
      <c r="I9" s="10">
        <v>100000</v>
      </c>
      <c r="J9" s="10"/>
      <c r="K9" s="10"/>
      <c r="L9" s="10"/>
      <c r="M9" s="10"/>
      <c r="N9" s="10"/>
      <c r="O9" s="10"/>
      <c r="P9" s="10"/>
      <c r="Q9" s="10"/>
      <c r="R9" s="10">
        <v>100000</v>
      </c>
      <c r="S9" s="10"/>
      <c r="T9" s="10"/>
      <c r="U9" s="10"/>
      <c r="V9" s="10"/>
      <c r="W9" s="10">
        <v>100000</v>
      </c>
    </row>
    <row r="10" ht="18.75" customHeight="1" spans="1:23">
      <c r="A10" s="8" t="s">
        <v>218</v>
      </c>
      <c r="B10" s="8" t="s">
        <v>219</v>
      </c>
      <c r="C10" s="9" t="s">
        <v>217</v>
      </c>
      <c r="D10" s="8" t="s">
        <v>56</v>
      </c>
      <c r="E10" s="8" t="s">
        <v>75</v>
      </c>
      <c r="F10" s="8" t="s">
        <v>76</v>
      </c>
      <c r="G10" s="8" t="s">
        <v>182</v>
      </c>
      <c r="H10" s="8" t="s">
        <v>183</v>
      </c>
      <c r="I10" s="10">
        <v>42400</v>
      </c>
      <c r="J10" s="10"/>
      <c r="K10" s="10"/>
      <c r="L10" s="10"/>
      <c r="M10" s="10"/>
      <c r="N10" s="10"/>
      <c r="O10" s="10"/>
      <c r="P10" s="10"/>
      <c r="Q10" s="10"/>
      <c r="R10" s="10">
        <v>42400</v>
      </c>
      <c r="S10" s="10"/>
      <c r="T10" s="10"/>
      <c r="U10" s="10"/>
      <c r="V10" s="10"/>
      <c r="W10" s="10">
        <v>42400</v>
      </c>
    </row>
    <row r="11" ht="18.75" customHeight="1" spans="1:23">
      <c r="A11" s="8" t="s">
        <v>218</v>
      </c>
      <c r="B11" s="8" t="s">
        <v>219</v>
      </c>
      <c r="C11" s="9" t="s">
        <v>217</v>
      </c>
      <c r="D11" s="8" t="s">
        <v>56</v>
      </c>
      <c r="E11" s="8" t="s">
        <v>75</v>
      </c>
      <c r="F11" s="8" t="s">
        <v>76</v>
      </c>
      <c r="G11" s="8" t="s">
        <v>220</v>
      </c>
      <c r="H11" s="8" t="s">
        <v>221</v>
      </c>
      <c r="I11" s="10">
        <v>57300</v>
      </c>
      <c r="J11" s="10"/>
      <c r="K11" s="10"/>
      <c r="L11" s="10"/>
      <c r="M11" s="10"/>
      <c r="N11" s="10"/>
      <c r="O11" s="10"/>
      <c r="P11" s="23"/>
      <c r="Q11" s="10"/>
      <c r="R11" s="10">
        <v>57300</v>
      </c>
      <c r="S11" s="10"/>
      <c r="T11" s="10"/>
      <c r="U11" s="10"/>
      <c r="V11" s="10"/>
      <c r="W11" s="10">
        <v>57300</v>
      </c>
    </row>
    <row r="12" ht="18.75" customHeight="1" spans="1:23">
      <c r="A12" s="8" t="s">
        <v>218</v>
      </c>
      <c r="B12" s="8" t="s">
        <v>219</v>
      </c>
      <c r="C12" s="9" t="s">
        <v>217</v>
      </c>
      <c r="D12" s="8" t="s">
        <v>56</v>
      </c>
      <c r="E12" s="8" t="s">
        <v>75</v>
      </c>
      <c r="F12" s="8" t="s">
        <v>76</v>
      </c>
      <c r="G12" s="8" t="s">
        <v>186</v>
      </c>
      <c r="H12" s="8" t="s">
        <v>187</v>
      </c>
      <c r="I12" s="10">
        <v>300</v>
      </c>
      <c r="J12" s="10"/>
      <c r="K12" s="10"/>
      <c r="L12" s="10"/>
      <c r="M12" s="10"/>
      <c r="N12" s="10"/>
      <c r="O12" s="10"/>
      <c r="P12" s="23"/>
      <c r="Q12" s="10"/>
      <c r="R12" s="10">
        <v>300</v>
      </c>
      <c r="S12" s="10"/>
      <c r="T12" s="10"/>
      <c r="U12" s="10"/>
      <c r="V12" s="10"/>
      <c r="W12" s="10">
        <v>300</v>
      </c>
    </row>
    <row r="13" ht="18.75" customHeight="1" spans="1:23">
      <c r="A13" s="11" t="s">
        <v>32</v>
      </c>
      <c r="B13" s="11"/>
      <c r="C13" s="11"/>
      <c r="D13" s="11"/>
      <c r="E13" s="11"/>
      <c r="F13" s="11"/>
      <c r="G13" s="11"/>
      <c r="H13" s="11"/>
      <c r="I13" s="10">
        <v>100000</v>
      </c>
      <c r="J13" s="10"/>
      <c r="K13" s="10"/>
      <c r="L13" s="10"/>
      <c r="M13" s="10"/>
      <c r="N13" s="10"/>
      <c r="O13" s="10"/>
      <c r="P13" s="10"/>
      <c r="Q13" s="10"/>
      <c r="R13" s="10">
        <v>100000</v>
      </c>
      <c r="S13" s="10"/>
      <c r="T13" s="10"/>
      <c r="U13" s="10"/>
      <c r="V13" s="10"/>
      <c r="W13" s="10">
        <v>100000</v>
      </c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11805555555556" footer="0.511805555555556"/>
  <pageSetup paperSize="1" scale="27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13"/>
  <sheetViews>
    <sheetView showZeros="0" workbookViewId="0">
      <selection activeCell="E18" sqref="E18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30.25" customWidth="1"/>
  </cols>
  <sheetData>
    <row r="1" customHeight="1" spans="1:10">
      <c r="A1" s="20" t="s">
        <v>222</v>
      </c>
      <c r="B1" s="20"/>
      <c r="C1" s="20"/>
      <c r="D1" s="20"/>
      <c r="E1" s="20"/>
      <c r="F1" s="20"/>
      <c r="G1" s="20"/>
      <c r="H1" s="20"/>
      <c r="I1" s="20"/>
      <c r="J1" s="20"/>
    </row>
    <row r="2" ht="45" customHeight="1" spans="1:10">
      <c r="A2" s="30" t="s">
        <v>223</v>
      </c>
      <c r="B2" s="30"/>
      <c r="C2" s="30"/>
      <c r="D2" s="30"/>
      <c r="E2" s="30"/>
      <c r="F2" s="30"/>
      <c r="G2" s="30"/>
      <c r="H2" s="30"/>
      <c r="I2" s="30"/>
      <c r="J2" s="30"/>
    </row>
    <row r="3" ht="20.25" customHeight="1" spans="1:10">
      <c r="A3" s="19" t="str">
        <f>"单位名称："&amp;"云南李家山青铜器博物馆"</f>
        <v>单位名称：云南李家山青铜器博物馆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1" t="s">
        <v>224</v>
      </c>
      <c r="B4" s="31" t="s">
        <v>225</v>
      </c>
      <c r="C4" s="31" t="s">
        <v>226</v>
      </c>
      <c r="D4" s="31" t="s">
        <v>227</v>
      </c>
      <c r="E4" s="31" t="s">
        <v>228</v>
      </c>
      <c r="F4" s="31" t="s">
        <v>229</v>
      </c>
      <c r="G4" s="31" t="s">
        <v>230</v>
      </c>
      <c r="H4" s="31" t="s">
        <v>231</v>
      </c>
      <c r="I4" s="31" t="s">
        <v>232</v>
      </c>
      <c r="J4" s="31" t="s">
        <v>233</v>
      </c>
    </row>
    <row r="5" ht="46.5" customHeight="1" spans="1:10">
      <c r="A5" s="31"/>
      <c r="B5" s="31"/>
      <c r="C5" s="31"/>
      <c r="D5" s="31"/>
      <c r="E5" s="31"/>
      <c r="F5" s="31"/>
      <c r="G5" s="31"/>
      <c r="H5" s="31"/>
      <c r="I5" s="31"/>
      <c r="J5" s="31"/>
    </row>
    <row r="6" ht="20.25" customHeight="1" spans="1:10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</row>
    <row r="7" ht="20.25" customHeight="1" spans="1:10">
      <c r="A7" s="23" t="s">
        <v>56</v>
      </c>
      <c r="B7" s="23"/>
      <c r="C7" s="23"/>
      <c r="E7" s="37"/>
      <c r="F7" s="37"/>
      <c r="G7" s="37"/>
      <c r="H7" s="37"/>
      <c r="I7" s="37"/>
      <c r="J7" s="37"/>
    </row>
    <row r="8" ht="64" customHeight="1" spans="1:10">
      <c r="A8" s="48" t="s">
        <v>217</v>
      </c>
      <c r="B8" s="23" t="s">
        <v>234</v>
      </c>
      <c r="C8" s="24"/>
      <c r="D8" s="24"/>
      <c r="E8" s="37"/>
      <c r="F8" s="37"/>
      <c r="G8" s="37"/>
      <c r="H8" s="37"/>
      <c r="I8" s="37"/>
      <c r="J8" s="37"/>
    </row>
    <row r="9" ht="20.25" customHeight="1" spans="1:10">
      <c r="A9" s="23"/>
      <c r="B9" s="23"/>
      <c r="C9" s="23" t="s">
        <v>235</v>
      </c>
      <c r="D9" s="49" t="s">
        <v>236</v>
      </c>
      <c r="E9" s="50" t="s">
        <v>237</v>
      </c>
      <c r="F9" s="38" t="s">
        <v>238</v>
      </c>
      <c r="G9" s="24" t="s">
        <v>239</v>
      </c>
      <c r="H9" s="38" t="s">
        <v>240</v>
      </c>
      <c r="I9" s="38" t="s">
        <v>241</v>
      </c>
      <c r="J9" s="50" t="s">
        <v>242</v>
      </c>
    </row>
    <row r="10" ht="20.25" customHeight="1" spans="1:10">
      <c r="A10" s="23"/>
      <c r="B10" s="23"/>
      <c r="C10" s="23" t="s">
        <v>235</v>
      </c>
      <c r="D10" s="49" t="s">
        <v>243</v>
      </c>
      <c r="E10" s="50" t="s">
        <v>244</v>
      </c>
      <c r="F10" s="38" t="s">
        <v>245</v>
      </c>
      <c r="G10" s="24" t="s">
        <v>246</v>
      </c>
      <c r="H10" s="38" t="s">
        <v>247</v>
      </c>
      <c r="I10" s="38" t="s">
        <v>248</v>
      </c>
      <c r="J10" s="50" t="s">
        <v>249</v>
      </c>
    </row>
    <row r="11" ht="20.25" customHeight="1" spans="1:10">
      <c r="A11" s="23"/>
      <c r="B11" s="23"/>
      <c r="C11" s="23" t="s">
        <v>250</v>
      </c>
      <c r="D11" s="49" t="s">
        <v>251</v>
      </c>
      <c r="E11" s="50" t="s">
        <v>252</v>
      </c>
      <c r="F11" s="38" t="s">
        <v>238</v>
      </c>
      <c r="G11" s="24" t="s">
        <v>253</v>
      </c>
      <c r="H11" s="38" t="s">
        <v>247</v>
      </c>
      <c r="I11" s="38" t="s">
        <v>248</v>
      </c>
      <c r="J11" s="50" t="s">
        <v>254</v>
      </c>
    </row>
    <row r="12" ht="20.25" customHeight="1" spans="1:10">
      <c r="A12" s="23"/>
      <c r="B12" s="23"/>
      <c r="C12" s="23" t="s">
        <v>250</v>
      </c>
      <c r="D12" s="49" t="s">
        <v>255</v>
      </c>
      <c r="E12" s="50" t="s">
        <v>256</v>
      </c>
      <c r="F12" s="38" t="s">
        <v>245</v>
      </c>
      <c r="G12" s="24" t="s">
        <v>253</v>
      </c>
      <c r="H12" s="38" t="s">
        <v>247</v>
      </c>
      <c r="I12" s="38" t="s">
        <v>248</v>
      </c>
      <c r="J12" s="50" t="s">
        <v>257</v>
      </c>
    </row>
    <row r="13" ht="20.25" customHeight="1" spans="1:10">
      <c r="A13" s="23"/>
      <c r="B13" s="23"/>
      <c r="C13" s="23" t="s">
        <v>258</v>
      </c>
      <c r="D13" s="49" t="s">
        <v>259</v>
      </c>
      <c r="E13" s="50" t="s">
        <v>260</v>
      </c>
      <c r="F13" s="38" t="s">
        <v>245</v>
      </c>
      <c r="G13" s="24" t="s">
        <v>253</v>
      </c>
      <c r="H13" s="38" t="s">
        <v>247</v>
      </c>
      <c r="I13" s="38" t="s">
        <v>248</v>
      </c>
      <c r="J13" s="50" t="s">
        <v>261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pageSetup paperSize="1" scale="57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2025-04-24T03:03:34Z</dcterms:created>
  <dcterms:modified xsi:type="dcterms:W3CDTF">2025-04-24T03:10:00Z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