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<sst xmlns="http://schemas.openxmlformats.org/spreadsheetml/2006/main" count="5616" uniqueCount="980">
  <si>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</si>
  <si>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</si>
  <si>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</si>
  <si>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</si>
  <si>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</si>
  <si>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</si>
  <si>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</si>
  <si>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</si>
  <si>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</si>
  <si>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</si>
  <si>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</si>
  <si>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</si>
  <si>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</si>
  <si>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</si>
  <si>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</si>
  <si>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</si>
  <si>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</si>
  <si>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</si>
  <si>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</si>
  <si>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</si>
  <si>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</si>
  <si>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</si>
  <si>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</si>
  <si>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</si>
  <si>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</si>
  <si>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</si>
  <si>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</si>
  <si>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</si>
  <si>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</si>
  <si>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</si>
  <si>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</si>
  <si>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</si>
  <si>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</si>
  <si>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</si>
  <si>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</si>
  <si>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</si>
  <si>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</si>
  <si>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</si>
  <si>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</si>
  <si>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</si>
  <si>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</si>
  <si>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</si>
  <si>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</si>
  <si>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</si>
  <si>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</si>
  <si>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</si>
  <si>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</si>
  <si>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</si>
  <si>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</si>
  <si>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</si>
  <si>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</si>
  <si>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</si>
  <si>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</si>
  <si>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</si>
  <si>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</si>
  <si>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131015</t>
  </si>
  <si>
    <t>玉溪市江川区医共体总医院</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</si>
  <si>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</si>
  <si>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</si>
  <si>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</si>
  <si>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</si>
  <si>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</si>
  <si>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</si>
  <si>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</si>
  <si>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</si>
  <si>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</si>
  <si>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</si>
  <si>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</si>
  <si>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</si>
  <si>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</si>
  <si>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</si>
  <si>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</si>
  <si>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</si>
  <si>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</si>
  <si>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</si>
  <si>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2080502</t>
  </si>
  <si>
    <t>事业单位离退休</t>
  </si>
  <si>
    <t>2080503</t>
  </si>
  <si>
    <t>离退休人员管理机构</t>
  </si>
  <si>
    <t>2080505</t>
  </si>
  <si>
    <t>机关事业单位基本养老保险缴费支出</t>
  </si>
  <si>
    <t>2080506</t>
  </si>
  <si>
    <t>机关事业单位职业年金缴费支出</t>
  </si>
  <si>
    <t>210</t>
  </si>
  <si>
    <t>卫生健康支出</t>
  </si>
  <si>
    <t>21002</t>
  </si>
  <si>
    <t>公立医院</t>
  </si>
  <si>
    <t>2100201</t>
  </si>
  <si>
    <t>综合医院</t>
  </si>
  <si>
    <t>2100202</t>
  </si>
  <si>
    <t>中医（民族）医院</t>
  </si>
  <si>
    <t>21003</t>
  </si>
  <si>
    <t>基层医疗卫生机构</t>
  </si>
  <si>
    <t>2100301</t>
  </si>
  <si>
    <t>城市社区卫生机构</t>
  </si>
  <si>
    <t>2100302</t>
  </si>
  <si>
    <t>乡镇卫生院</t>
  </si>
  <si>
    <t>21004</t>
  </si>
  <si>
    <t>公共卫生</t>
  </si>
  <si>
    <t>2100403</t>
  </si>
  <si>
    <t>妇幼保健机构</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</si>
  <si>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</si>
  <si>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</si>
  <si>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</si>
  <si>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</si>
  <si>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</si>
  <si>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</si>
  <si>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</si>
  <si>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</si>
  <si>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</si>
  <si>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</si>
  <si>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</si>
  <si>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</si>
  <si>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</si>
  <si>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</si>
  <si>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</si>
  <si>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</si>
  <si>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</si>
  <si>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</si>
  <si>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</si>
  <si>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</si>
  <si>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</si>
  <si>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</si>
  <si>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</si>
  <si>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</si>
  <si>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</si>
  <si>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</si>
  <si>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</si>
  <si>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</si>
  <si>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</si>
  <si>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</si>
  <si>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</si>
  <si>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</si>
  <si>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</si>
  <si>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</si>
  <si>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</si>
  <si>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</si>
  <si>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</si>
  <si>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</si>
  <si>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</si>
  <si>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</si>
  <si>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</si>
  <si>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</si>
  <si>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</si>
  <si>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</si>
  <si>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注：本单位无此事项，此表无数据。</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</si>
  <si>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</si>
  <si>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</si>
  <si>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</si>
  <si>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</si>
  <si>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</si>
  <si>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</si>
  <si>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</si>
  <si>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</si>
  <si>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</si>
  <si>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</si>
  <si>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</si>
  <si>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</si>
  <si>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</si>
  <si>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</si>
  <si>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</si>
  <si>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</si>
  <si>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</si>
  <si>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</si>
  <si>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530421241100002124992</t>
  </si>
  <si>
    <t>退休干部党组织支部书记、委员补贴经费</t>
  </si>
  <si>
    <t>30199</t>
  </si>
  <si>
    <t>其他工资福利支出</t>
  </si>
  <si>
    <t>530421241100002260156</t>
  </si>
  <si>
    <t>事业人员支出工资</t>
  </si>
  <si>
    <t>30101</t>
  </si>
  <si>
    <t>基本工资</t>
  </si>
  <si>
    <t>30102</t>
  </si>
  <si>
    <t>津贴补贴</t>
  </si>
  <si>
    <t>30107</t>
  </si>
  <si>
    <t>绩效工资</t>
  </si>
  <si>
    <t>530421241100002260173</t>
  </si>
  <si>
    <t>奖励性绩效（地方）</t>
  </si>
  <si>
    <t>530421241100002260174</t>
  </si>
  <si>
    <t>社会保障缴费</t>
  </si>
  <si>
    <t>30108</t>
  </si>
  <si>
    <t>机关事业单位基本养老保险缴费</t>
  </si>
  <si>
    <t>30112</t>
  </si>
  <si>
    <t>其他社会保障缴费</t>
  </si>
  <si>
    <t>30110</t>
  </si>
  <si>
    <t>职工基本医疗保险缴费</t>
  </si>
  <si>
    <t>30111</t>
  </si>
  <si>
    <t>公务员医疗补助缴费</t>
  </si>
  <si>
    <t>530421241100002260175</t>
  </si>
  <si>
    <t>30113</t>
  </si>
  <si>
    <t>530421241100002415388</t>
  </si>
  <si>
    <t>奖励性绩效工资（考核）</t>
  </si>
  <si>
    <t>530421241100002443328</t>
  </si>
  <si>
    <t>离退休生活补助</t>
  </si>
  <si>
    <t>30305</t>
  </si>
  <si>
    <t>生活补助</t>
  </si>
  <si>
    <t>530421251100003593174</t>
  </si>
  <si>
    <t>江城分院特殊人群医疗费资金</t>
  </si>
  <si>
    <t>30307</t>
  </si>
  <si>
    <t>医疗费补助</t>
  </si>
  <si>
    <t>530421251100003608018</t>
  </si>
  <si>
    <t>职业年金记实资金</t>
  </si>
  <si>
    <t>30109</t>
  </si>
  <si>
    <t>职业年金缴费</t>
  </si>
  <si>
    <t>530421251100003609189</t>
  </si>
  <si>
    <t>江城分院职业年金记实资金</t>
  </si>
  <si>
    <t>530421251100003615631</t>
  </si>
  <si>
    <t>星云分院职业年金记实资金</t>
  </si>
  <si>
    <t>530421251100003620531</t>
  </si>
  <si>
    <t>前卫分院职业年金记实资金</t>
  </si>
  <si>
    <t>530421251100003647082</t>
  </si>
  <si>
    <t>一般公用经费</t>
  </si>
  <si>
    <t>30299</t>
  </si>
  <si>
    <t>其他商品和服务支出</t>
  </si>
  <si>
    <t>530421251100003665419</t>
  </si>
  <si>
    <t>医共体总医院财政定额补助资金</t>
  </si>
  <si>
    <t>530421251100003665997</t>
  </si>
  <si>
    <t>2医共体总医院中医院区定额补助资金</t>
  </si>
  <si>
    <t>530421251100003666275</t>
  </si>
  <si>
    <t>3医共体总医院定额补助资金</t>
  </si>
  <si>
    <t>预算05-1表</t>
  </si>
  <si>
    <t>2025年部门项目支出预算表</t>
  </si>
  <si>
    <t>项目分类</t>
  </si>
  <si>
    <t>项目单位</t>
  </si>
  <si>
    <t>经济科目编码</t>
  </si>
  <si>
    <t>本年拨款</t>
  </si>
  <si>
    <t>其中：本次下达</t>
  </si>
  <si>
    <t>安化分院非免疫规划疫苗接种服务费返还专项经费</t>
  </si>
  <si>
    <t>313 事业发展类</t>
  </si>
  <si>
    <t>530421251100003698048</t>
  </si>
  <si>
    <t>30202</t>
  </si>
  <si>
    <t>印刷费</t>
  </si>
  <si>
    <t>30213</t>
  </si>
  <si>
    <t>维修（护）费</t>
  </si>
  <si>
    <t>30226</t>
  </si>
  <si>
    <t>劳务费</t>
  </si>
  <si>
    <t>安化分院基本公卫区级补助资金</t>
  </si>
  <si>
    <t>312 民生类</t>
  </si>
  <si>
    <t>530421251100003667425</t>
  </si>
  <si>
    <t>30218</t>
  </si>
  <si>
    <t>专用材料费</t>
  </si>
  <si>
    <t>30239</t>
  </si>
  <si>
    <t>其他交通费用</t>
  </si>
  <si>
    <t>安化分院利息收入项目资金</t>
  </si>
  <si>
    <t>530421251100003698070</t>
  </si>
  <si>
    <t>安化分院事业支出资金</t>
  </si>
  <si>
    <t>530421251100003654982</t>
  </si>
  <si>
    <t>30201</t>
  </si>
  <si>
    <t>办公费</t>
  </si>
  <si>
    <t>安化分院政府采购专项资金</t>
  </si>
  <si>
    <t>530421251100003666991</t>
  </si>
  <si>
    <t>妇幼艾滋病防控区级补助资金</t>
  </si>
  <si>
    <t>530421251100003628352</t>
  </si>
  <si>
    <t>30211</t>
  </si>
  <si>
    <t>差旅费</t>
  </si>
  <si>
    <t>30227</t>
  </si>
  <si>
    <t>委托业务费</t>
  </si>
  <si>
    <t>妇幼非免疫规划疫苗接种服务费返还专项资金</t>
  </si>
  <si>
    <t>530421251100003698049</t>
  </si>
  <si>
    <t>30207</t>
  </si>
  <si>
    <t>邮电费</t>
  </si>
  <si>
    <t>妇幼基本公共卫生区级补助资金</t>
  </si>
  <si>
    <t>530421251100003628244</t>
  </si>
  <si>
    <t>妇幼事业支出专项资金</t>
  </si>
  <si>
    <t>530421251100003621130</t>
  </si>
  <si>
    <t>30205</t>
  </si>
  <si>
    <t>水费</t>
  </si>
  <si>
    <t>30206</t>
  </si>
  <si>
    <t>电费</t>
  </si>
  <si>
    <t>30215</t>
  </si>
  <si>
    <t>会议费</t>
  </si>
  <si>
    <t>30216</t>
  </si>
  <si>
    <t>培训费</t>
  </si>
  <si>
    <t>30217</t>
  </si>
  <si>
    <t>30229</t>
  </si>
  <si>
    <t>福利费</t>
  </si>
  <si>
    <t>30399</t>
  </si>
  <si>
    <t>其他对个人和家庭的补助</t>
  </si>
  <si>
    <t>妇幼政府采购专项资金</t>
  </si>
  <si>
    <t>530421251100003621374</t>
  </si>
  <si>
    <t>30231</t>
  </si>
  <si>
    <t>公务用车运行维护费</t>
  </si>
  <si>
    <t>31002</t>
  </si>
  <si>
    <t>办公设备购置</t>
  </si>
  <si>
    <t>31003</t>
  </si>
  <si>
    <t>专用设备购置</t>
  </si>
  <si>
    <t>31007</t>
  </si>
  <si>
    <t>信息网络及软件购置更新</t>
  </si>
  <si>
    <t>31099</t>
  </si>
  <si>
    <t>其他资本性支出</t>
  </si>
  <si>
    <t>江城分院非税收入（含非免疫规划疫苗接种服务费）支出资金</t>
  </si>
  <si>
    <t>530421251100003698037</t>
  </si>
  <si>
    <t>江城分院基本公共卫生服务区级补助资金</t>
  </si>
  <si>
    <t>530421251100003631912</t>
  </si>
  <si>
    <t>江城分院利息收入资金</t>
  </si>
  <si>
    <t>530421251100003698039</t>
  </si>
  <si>
    <t>江城分院事业支出资金</t>
  </si>
  <si>
    <t>530421251100003609487</t>
  </si>
  <si>
    <t>30204</t>
  </si>
  <si>
    <t>手续费</t>
  </si>
  <si>
    <t>30209</t>
  </si>
  <si>
    <t>物业管理费</t>
  </si>
  <si>
    <t>30228</t>
  </si>
  <si>
    <t>工会经费</t>
  </si>
  <si>
    <t>30240</t>
  </si>
  <si>
    <t>税金及附加费用</t>
  </si>
  <si>
    <t>31006</t>
  </si>
  <si>
    <t>大型修缮</t>
  </si>
  <si>
    <t>九溪分院非免疫规划疫苗接种服务费返还专项经费</t>
  </si>
  <si>
    <t>530421251100003697811</t>
  </si>
  <si>
    <t>九溪分院基本公共卫生区级补助资金</t>
  </si>
  <si>
    <t>530421251100003630519</t>
  </si>
  <si>
    <t>九溪分院利息收入项目资金</t>
  </si>
  <si>
    <t>530421251100003697828</t>
  </si>
  <si>
    <t>九溪分院区级艾滋病防治项目经费</t>
  </si>
  <si>
    <t>530421251100003623778</t>
  </si>
  <si>
    <t>九溪分院事业支出资金</t>
  </si>
  <si>
    <t>530421251100003623483</t>
  </si>
  <si>
    <t>九溪分院政府采购专项资金</t>
  </si>
  <si>
    <t>530421251100003623529</t>
  </si>
  <si>
    <t>利息收入项目资金</t>
  </si>
  <si>
    <t>530421251100003699006</t>
  </si>
  <si>
    <t>廉租房物业管理补助资金</t>
  </si>
  <si>
    <t>530421241100002125159</t>
  </si>
  <si>
    <t>宁海分院区级公卫资金</t>
  </si>
  <si>
    <t>530421251100003647712</t>
  </si>
  <si>
    <t>宁海卫生院事业支出资金</t>
  </si>
  <si>
    <t>530421251100003635056</t>
  </si>
  <si>
    <t>前卫分院非免疫规划疫苗接种服务经费</t>
  </si>
  <si>
    <t>530421251100003620706</t>
  </si>
  <si>
    <t>前卫分院基本公共卫生经费区级补助资金</t>
  </si>
  <si>
    <t>530421251100003620847</t>
  </si>
  <si>
    <t>前卫分院事业支出资金</t>
  </si>
  <si>
    <t>530421251100003620680</t>
  </si>
  <si>
    <t>30214</t>
  </si>
  <si>
    <t>租赁费</t>
  </si>
  <si>
    <t>区医院艾滋病防治区级补助资金</t>
  </si>
  <si>
    <t>530421251100003664930</t>
  </si>
  <si>
    <t>区医院非免疫规划疫苗接种服务经费</t>
  </si>
  <si>
    <t>530421251100003673349</t>
  </si>
  <si>
    <t>区医院基本公共卫生服务区级补助资金</t>
  </si>
  <si>
    <t>530421251100003664326</t>
  </si>
  <si>
    <t>区医院事业支出资金</t>
  </si>
  <si>
    <t>530421251100003666988</t>
  </si>
  <si>
    <t>区医院政府采购专项资金</t>
  </si>
  <si>
    <t>530421251100003665334</t>
  </si>
  <si>
    <t>39999</t>
  </si>
  <si>
    <t>取消药品加成补助项目资金</t>
  </si>
  <si>
    <t>530421241100002124959</t>
  </si>
  <si>
    <t>停车场安保服务补助资金</t>
  </si>
  <si>
    <t>530421241100002122472</t>
  </si>
  <si>
    <t>星云分院非税支出预算经费</t>
  </si>
  <si>
    <t>530421251100003698069</t>
  </si>
  <si>
    <t>星云分院区级公卫经费</t>
  </si>
  <si>
    <t>530421251100003649539</t>
  </si>
  <si>
    <t>星云分院事业支出资金</t>
  </si>
  <si>
    <t>530421251100003599610</t>
  </si>
  <si>
    <t>雄关分院非免疫规划疫苗接种服务费返还专项经费</t>
  </si>
  <si>
    <t>530421251100003698071</t>
  </si>
  <si>
    <t>雄关分院基本公卫区级补助资金</t>
  </si>
  <si>
    <t>530421251100003660104</t>
  </si>
  <si>
    <t>雄关分院利息收入项目资金</t>
  </si>
  <si>
    <t>530421251100003698464</t>
  </si>
  <si>
    <t>雄关分院事业支出资金</t>
  </si>
  <si>
    <t>530421251100003658794</t>
  </si>
  <si>
    <t>严重精神障碍患者监护人“以奖代补”区级专项资金</t>
  </si>
  <si>
    <t>530421241100002127415</t>
  </si>
  <si>
    <t>中医院区2025年疫情防控应急专项贷款利息偿还经费</t>
  </si>
  <si>
    <t>530421251100003665420</t>
  </si>
  <si>
    <t>中医院区基本公共卫生区级补助资金</t>
  </si>
  <si>
    <t>530421251100003663868</t>
  </si>
  <si>
    <t>中医院区事业支出项目资金</t>
  </si>
  <si>
    <t>530421251100003666987</t>
  </si>
  <si>
    <t>中医院区政府采购项目资金</t>
  </si>
  <si>
    <t>530421251100003664718</t>
  </si>
  <si>
    <t>30901</t>
  </si>
  <si>
    <t>房屋建筑物购建</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</si>
  <si>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</si>
  <si>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</si>
  <si>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</si>
  <si>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</si>
  <si>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</si>
  <si>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</si>
  <si>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</si>
  <si>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</si>
  <si>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</si>
  <si>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</si>
  <si>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</si>
  <si>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</si>
  <si>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提供预防接种服务对于儿童、老年人、身体虚弱者和免疫系统受损的人等易感人群来说意义重大,这些人群的免疫力相对较低，更容易感染传染病，预防接种能够为他们提供额外的保护，减少感染和发病的风险。
通过接种疫苗，使人体产生对相应病原体的免疫力，从而预防传染病的发生和传播，进而降低患病率和死亡率，如脊髓灰质炎疫苗的广泛接种，大大降低了小儿麻滨症的发病率，使许多儿童免受这种疾病的侵害，并且减少了因该疾病导致的死亡。</t>
  </si>
  <si>
    <t>产出指标</t>
  </si>
  <si>
    <t>数量指标</t>
  </si>
  <si>
    <t>完成2025年非税支出预算</t>
  </si>
  <si>
    <t>=</t>
  </si>
  <si>
    <t>25000</t>
  </si>
  <si>
    <t>元</t>
  </si>
  <si>
    <t>定量指标</t>
  </si>
  <si>
    <t>质量指标</t>
  </si>
  <si>
    <t>严格控制预算标准，提高经济效益</t>
  </si>
  <si>
    <t>&lt;</t>
  </si>
  <si>
    <t>85</t>
  </si>
  <si>
    <t>%</t>
  </si>
  <si>
    <t>严格控制预算标准，经济效益较上年有所提高</t>
  </si>
  <si>
    <t>时效指标</t>
  </si>
  <si>
    <t>2024年1月1日-12月31日</t>
  </si>
  <si>
    <t>年</t>
  </si>
  <si>
    <t>成本指标</t>
  </si>
  <si>
    <t>经济成本指标</t>
  </si>
  <si>
    <t>90</t>
  </si>
  <si>
    <t>严格执行年初预算，控制成本</t>
  </si>
  <si>
    <t>效益指标</t>
  </si>
  <si>
    <t>社会效益</t>
  </si>
  <si>
    <t>理顺医疗服务价格，让辖区内服务对象受惠</t>
  </si>
  <si>
    <t>逐步理顺医疗服务价格，让辖区内服务对象受益</t>
  </si>
  <si>
    <t>满意度指标</t>
  </si>
  <si>
    <t>服务对象满意度</t>
  </si>
  <si>
    <t>人民群众满意度逐年提高</t>
  </si>
  <si>
    <t>人民群众满意度较上年提高</t>
  </si>
  <si>
    <t>2025年1月1日-2025年12月31日，按每月单位实际可用资金支付单位相关支出，积极发展医疗业务收入，提高医务人员和管理者的业务技能、管理水平，进一步加强医院学科建设，人才建设，增强服务能力和技术实力，促进医院健康持续发展。</t>
  </si>
  <si>
    <t>实行事业收入预算</t>
  </si>
  <si>
    <t>1.00</t>
  </si>
  <si>
    <t>家</t>
  </si>
  <si>
    <t>实行事业收入预算的单位为1家</t>
  </si>
  <si>
    <t>事业收入增长</t>
  </si>
  <si>
    <t>&gt;=</t>
  </si>
  <si>
    <t>上年</t>
  </si>
  <si>
    <t>定性指标</t>
  </si>
  <si>
    <t>事业收入同比上年略有增长</t>
  </si>
  <si>
    <t>&lt;=</t>
  </si>
  <si>
    <t>预算支出</t>
  </si>
  <si>
    <t>事业支出成本小于预算支出总额</t>
  </si>
  <si>
    <t>经济效益</t>
  </si>
  <si>
    <t>医疗事业发展</t>
  </si>
  <si>
    <t>持续提升</t>
  </si>
  <si>
    <t>医疗事业持续发展并逐步提升</t>
  </si>
  <si>
    <t>单位职工及患者满意度</t>
  </si>
  <si>
    <t>单位职工及患者满意度大于90%</t>
  </si>
  <si>
    <t>消除艾滋病、梅毒及乙肝母婴传播（简称“消除母婴传播”）工作应以艾滋病、梅毒和乙肝综合防治体系为支撑，以常规妇女保健、孕产妇保健和儿童保健工作为基础，结合基本公共卫生服务项目孕产妇、0-6岁儿童健康管理工作，为育龄人群、孕产妇及所生儿童提供全面、整合的消除母婴传播服务。</t>
  </si>
  <si>
    <t>艾滋病免费抗病毒治疗</t>
  </si>
  <si>
    <t>100</t>
  </si>
  <si>
    <t>艾滋病免费抗病毒治疗大于等于100%</t>
  </si>
  <si>
    <t>艾滋病血液样本核酸检测大</t>
  </si>
  <si>
    <t>艾滋病血液样本核酸检测大于等于100%</t>
  </si>
  <si>
    <t>艾滋病规范化随访干预比率</t>
  </si>
  <si>
    <t>艾滋病规范化随访干预比率大于等于100%</t>
  </si>
  <si>
    <t>艾滋病高危人群检测率</t>
  </si>
  <si>
    <t>艾滋病高危人群检测率大于等于100%</t>
  </si>
  <si>
    <t>艾滋病感染孕产妇所生儿童抗病毒药物应用比例</t>
  </si>
  <si>
    <t>艾滋病感染孕产妇所生儿童抗病毒药物应用比例大于等于100%</t>
  </si>
  <si>
    <t>可持续影响</t>
  </si>
  <si>
    <t>控制艾滋病疫情总体</t>
  </si>
  <si>
    <t>下降</t>
  </si>
  <si>
    <t>有效控制艾滋病疫情总体下降</t>
  </si>
  <si>
    <t>艾滋病防治项目服务对象满意度</t>
  </si>
  <si>
    <t>艾滋病防治项目服务对象满意度大于等于85%</t>
  </si>
  <si>
    <t>按照政府采购方案采购2025年项目，有条不紊推进采购预算计划，提升单位采购水平和医疗服务水平。</t>
  </si>
  <si>
    <t>购置计划完成率</t>
  </si>
  <si>
    <t>80</t>
  </si>
  <si>
    <t>购置设备利用率</t>
  </si>
  <si>
    <t>95</t>
  </si>
  <si>
    <t>采购金额标准内采购</t>
  </si>
  <si>
    <t>设备预计使用年限大于该固</t>
  </si>
  <si>
    <t>设备预计使用年限</t>
  </si>
  <si>
    <t>月</t>
  </si>
  <si>
    <t>设备预计使用年限大于该固定资产使用年限</t>
  </si>
  <si>
    <t>使用人员满意度</t>
  </si>
  <si>
    <t>1、为保障医院工作顺利开展，给职工提供更好的工作条件，为患者提供更好的医疗服务，由科室根据实际需求上报采购预算，由采购办负责科室采购预算、采购申请的审核、汇总并召开采购工作会议讨论，明确最终采购预算项目并报医院院务会讨论。讨论通过后由采购办负责具体落实。按采购相关规定，采购产品以《政府采购目录》为主，优先采购目录产品。医院根据资金条件及年初采购预算进行设备、办公用品、服务等采购。
2、随着科技的进步，医疗技术也不断更新发展，医院为了保证治疗技术手段的先进性，提高诊疗水平，必须进行设备的更新以及现有设备的维护。而在设备采购等工作前做好预算编制工作，能够有效解决项目立项随意、论证不充分、细化不够、数量过多和交叉重复等问题，提高预算执行的效率，减少不必要的人力物力成本，保证每一项支出的合理性。
3、做好预算编制工作，对后续的支出计划有指导作用，提高支出的执行效率，让医院的需求能尽快得到满足，从而保证工作顺利有序进行，让患者能够享受到更好的服务，提高医院的整体实力与竞争力。
4、医疗设备按预算计划，按照先急后缓原则，加强医疗设备验收通过效率和设备使用率，提高设备的使用年限，降低设备成本，增加就诊患者和使用部门满意度。</t>
  </si>
  <si>
    <t>60</t>
  </si>
  <si>
    <t>反映购置计划完成率</t>
  </si>
  <si>
    <t>医疗设备验收</t>
  </si>
  <si>
    <t>通过</t>
  </si>
  <si>
    <t>反映医疗设备验收情况</t>
  </si>
  <si>
    <t>设备利用率</t>
  </si>
  <si>
    <t>反映设备利用率</t>
  </si>
  <si>
    <t>设备可持续使用年限</t>
  </si>
  <si>
    <t>反映设备可持续使用年限</t>
  </si>
  <si>
    <t>使用部门满意度</t>
  </si>
  <si>
    <t>反映使用部门满意度</t>
  </si>
  <si>
    <t>上缴利息收入</t>
  </si>
  <si>
    <t>20000</t>
  </si>
  <si>
    <t>项目周期</t>
  </si>
  <si>
    <t xml:space="preserve">项目周期
</t>
  </si>
  <si>
    <t>成本占5%以下</t>
  </si>
  <si>
    <t>增强地区经济发展</t>
  </si>
  <si>
    <t>持续增长</t>
  </si>
  <si>
    <t>服务对象满意度95%以上</t>
  </si>
  <si>
    <t>2025年确保贫困人口农村妇女”两癌“检查目标人群覆盖率达50%以上，遗传代谢疾病筛查率、新生儿听力筛查率达到要求 
，完成医疗服务价格监测与成本监测数据上报，并提出意见和建议。</t>
  </si>
  <si>
    <t>孕产妇死亡率</t>
  </si>
  <si>
    <t>0</t>
  </si>
  <si>
    <t>人</t>
  </si>
  <si>
    <t>孕产妇死亡率为0</t>
  </si>
  <si>
    <t>婴儿死亡率</t>
  </si>
  <si>
    <t>2.7</t>
  </si>
  <si>
    <t>‰</t>
  </si>
  <si>
    <t>婴儿死亡率小于等于2.7‰</t>
  </si>
  <si>
    <t>5岁以下儿童死亡率</t>
  </si>
  <si>
    <t>4.4</t>
  </si>
  <si>
    <t>5岁以下儿童死亡率小于等于4.4‰</t>
  </si>
  <si>
    <t>适龄妇女宫颈癌和乳腺癌筛查覆盖率</t>
  </si>
  <si>
    <t>50</t>
  </si>
  <si>
    <t>适龄妇女宫颈癌和乳腺癌筛查覆盖率大于等于50%</t>
  </si>
  <si>
    <t>孕产妇系统管理率</t>
  </si>
  <si>
    <t>孕产妇系统管理率大于等于95%</t>
  </si>
  <si>
    <t>3岁以下儿童系统管理率</t>
  </si>
  <si>
    <t>3岁以下儿童系统管理率大于等于95%</t>
  </si>
  <si>
    <t>基本公共卫生服务水平</t>
  </si>
  <si>
    <t>持续提高</t>
  </si>
  <si>
    <t>基本公共卫生服务水平持续提高</t>
  </si>
  <si>
    <t>居民满意度</t>
  </si>
  <si>
    <t>居民满意度大于等于80%</t>
  </si>
  <si>
    <t>在上级卫生主管部门领导下，贯彻落实卫生发展规划、改革方案和工作计划，为社会提供预防、保健、疾病诊断、治疗、康复等医疗服务，不断扩大医疗服务范围，增开新的诊疗项目，争创较好的社会效益和经济效益。认真贯彻落实党的卫生方针政策，制订本院工作规划，按期部署、检查、总结工作，并向卫生主管部门汇报。在卫生主管部门监督下，做好综合目标管理工作，落实目标管理责任制，按时完成目标管理任务。建立、完善各项规章制度与技术操作规程，经常检查督促各项制度的落实情况，严防医疗事故的发生，定期组织医院医护人员进行医疗业务知识及技术学习不断提高医护水平。树立全心全意为人民服务的思想和良好的医德，改进医疗作风和工作作风，改善服务态度，提高服务意识和医德修养，开展优质服务，促进医院精神文明建设。贯彻执行传染病预防和管理工作。认真做好各种传染病、流行病疫情的监测、预防和应急救治工作。针对本地区的常见病、多发病，采取积极的预防措施，做好各种常见病和多发病的诊治、控制工做好教学科研工作，承担医学院校的临床实习，培养临床医学人才。承担全县区的常见病、多发病和较难病症诊治，抢救急危重症，开展双向转诊。提供24小时连续医疗服务。为突发事件提供现场、院内服务。开展健康教育活动。做好县委县政府和卫生主管部门交办的其他工作任务。</t>
  </si>
  <si>
    <t>事业支出资金执行率</t>
  </si>
  <si>
    <t>反映事业支出资金执行率</t>
  </si>
  <si>
    <t>事业支出资金追加率</t>
  </si>
  <si>
    <t>反映事业支出资金追加率</t>
  </si>
  <si>
    <t>指标完成时间</t>
  </si>
  <si>
    <t>2025年1月1日-12月31日</t>
  </si>
  <si>
    <t>反映指标完成时间</t>
  </si>
  <si>
    <t>满足单位及广大患者得需求</t>
  </si>
  <si>
    <t>创造更大经济效益</t>
  </si>
  <si>
    <t>满足单位及广大患者的需求，创造更大的社会效益、经济效益</t>
  </si>
  <si>
    <t>反映服务对象满意度</t>
  </si>
  <si>
    <t>根据今年的预算安排收支计划安排紧张，需要增强经营意识、创新服务理念，提高医务人员和管理者的业务技能、管理水平，进一步加强医院学科建设，人才建设，增强服务能力和技术实力，拓展诊疗项目，提高患者诊疗水平，提高医院收入。</t>
  </si>
  <si>
    <t>事业支出数</t>
  </si>
  <si>
    <t>95%</t>
  </si>
  <si>
    <t>事业收入预算金额</t>
  </si>
  <si>
    <t>事业支出质量指标</t>
  </si>
  <si>
    <t>事业支出周期</t>
  </si>
  <si>
    <t>365</t>
  </si>
  <si>
    <t>日</t>
  </si>
  <si>
    <t>医院运行持续提供财务保障</t>
  </si>
  <si>
    <t>全体职工对事业支出满意度</t>
  </si>
  <si>
    <t>2025年度利息收入上缴国库。</t>
  </si>
  <si>
    <t>预算30000.00元利息收入上缴国库</t>
  </si>
  <si>
    <t>30000</t>
  </si>
  <si>
    <t>按财政要求100%上缴</t>
  </si>
  <si>
    <t>按时按量</t>
  </si>
  <si>
    <t>项目年度</t>
  </si>
  <si>
    <t>上缴利息用于提高全区经济发展</t>
  </si>
  <si>
    <t>上缴单位对利息上缴政策满意度</t>
  </si>
  <si>
    <t>2025年利息收入上缴国库</t>
  </si>
  <si>
    <t>预算1000.00利息收入上缴国库</t>
  </si>
  <si>
    <t>1000</t>
  </si>
  <si>
    <t>上缴单位对利息上缴满意度</t>
  </si>
  <si>
    <t>事业单位支出是指事业单位开展专业业务活动及其辅助活动发生的支出。基层医疗卫生机构按照财政部门预算编制的要求，提出预算建议数，经主管部门审核汇总报财政部门核定。基层医疗卫生机构根据财政部门下达的预算控制数编制预算，由主管部门审核汇总报财政部门，财政部门按照规定程序审核批复。单位每月根据项目情况，结合医院总体发展规划和年度事业发展计划，根据医院实际财力，量入为主，在“零基预算”的基础上，进行细化预算。大力挖潜、增收节支，确保人员经费支出及水、电、热等刚性支出确保医院职工收入水平有所提高，保证基本医疗所需经费，大力压缩一般性支出，为医院各项工作提供有力财政保障</t>
  </si>
  <si>
    <t>完成2024年事业收入支出预算</t>
  </si>
  <si>
    <t>满意指标</t>
  </si>
  <si>
    <t>2025年1月1日-2025年12月31日，根据财政批复资金到位情况，按实际到位资金支付单位卫生材料和其他耗材采购支出所欠款项，以及设备维修和房屋修缮支出所欠款项，有效缓解单位资金支出的压力，维护被拖欠企业利益。</t>
  </si>
  <si>
    <t>拖欠账款支付企业数量</t>
  </si>
  <si>
    <t>完成至少一家企业的拖欠账款支付</t>
  </si>
  <si>
    <t>资金按所欠款项数额支付情况</t>
  </si>
  <si>
    <t>足额</t>
  </si>
  <si>
    <t>资金按所欠款项数额足额支付</t>
  </si>
  <si>
    <t>资金支付及时率</t>
  </si>
  <si>
    <t>资金支付及时率100%</t>
  </si>
  <si>
    <t>被拖欠企业经营状况</t>
  </si>
  <si>
    <t>改善</t>
  </si>
  <si>
    <t>被拖欠企业经营状况得到改善</t>
  </si>
  <si>
    <t>拖欠企业满意度</t>
  </si>
  <si>
    <t>拖欠企业满意度达90%.</t>
  </si>
  <si>
    <t>贯彻执行《中华人民共和国母婴保健法》及其实施办法，坚持妇幼卫生和计划生育工作方针，加快妇幼卫生和计划生育改革与发展步伐。负责全区孕产妇、婴幼儿保健系统管理工作以及死亡、出生缺陷监测工作，努力实现《中国妇女发展纲要》和《中国儿童发展纲要》中的卫生保健目标。</t>
  </si>
  <si>
    <t>事业收入支出预算执行率</t>
  </si>
  <si>
    <t>事业收入支出预算执行率大于等于90%</t>
  </si>
  <si>
    <t>事业收入支出预算追加率</t>
  </si>
  <si>
    <t>事业收入支出预算追加率小于等于10%</t>
  </si>
  <si>
    <t>满足单位及广大患者的需求，创造更大的社会效益和经济效益</t>
  </si>
  <si>
    <t>逐年提高</t>
  </si>
  <si>
    <t>满足单位及广大患者的需求，创造更大的社会效益和经济效益并逐年提高。</t>
  </si>
  <si>
    <t>运营成本</t>
  </si>
  <si>
    <t>逐年降低</t>
  </si>
  <si>
    <t>运营成本逐年降低</t>
  </si>
  <si>
    <t>患者满意度</t>
  </si>
  <si>
    <t>患者满意度大于等于80%</t>
  </si>
  <si>
    <t>总目标：为进一步规范非免疫规划疫苗接种服务工作，确保疫苗接种的安全性，减少非免疫规划疫苗接种的不良反应，我院区要求接种门诊一律按照疫苗接种相关操作流程，做到在二类疫苗严格坚持知情自愿的基础上接种，任何人不允许随意扩大或缩小接种范围，更不允许随意接种。进一步加强了对二类疫苗接种加大监督检查力度，对预防接种门诊的疫苗管理和预防接种安全工作进行不定期的抽查。完成2025年预防接种计划。</t>
  </si>
  <si>
    <t>完成疫苗接种服务4000人次</t>
  </si>
  <si>
    <t>4000</t>
  </si>
  <si>
    <t>人/人次</t>
  </si>
  <si>
    <t>自愿接种，谁接种谁受益，增强人民幸福感</t>
  </si>
  <si>
    <t>人民幸福感持续增加</t>
  </si>
  <si>
    <t>项目周期2025年</t>
  </si>
  <si>
    <t>项目周期2025年度</t>
  </si>
  <si>
    <t>提高人群免疫屏障，降低传染病传播率</t>
  </si>
  <si>
    <t>接种人群满意度</t>
  </si>
  <si>
    <t>紧紧围绕玉溪市率先实现“三个90%”目标的实施方案，提高综合防治能力，扩大HIV动员检测率；各项目执行点辖区如期完成“三个90%”艾滋病控制目标。减小艾滋病新发感染，减小艾滋病病死率，艾滋病疫情总体下降。</t>
  </si>
  <si>
    <t>艾滋病血液样本核酸检测数</t>
  </si>
  <si>
    <t>应检尽检</t>
  </si>
  <si>
    <t>人次</t>
  </si>
  <si>
    <t>有效控制艾滋病</t>
  </si>
  <si>
    <t>持续下降</t>
  </si>
  <si>
    <t xml:space="preserve"> 医疗事业持续发展并逐步提升</t>
  </si>
  <si>
    <t>空根据《玉溪市江川区财政局关于编制区级部门2025-2027年中期财政规划和2025年部门预算的通知》文件精神，确保本单位支出合法合规，按照有关政策文件编制事业收入支出专项资金项目。</t>
  </si>
  <si>
    <t>事业收入支出预算执行率大于等于90</t>
  </si>
  <si>
    <t>事业支出预算追加率</t>
  </si>
  <si>
    <t>事业支出预算追加率小于等于10%</t>
  </si>
  <si>
    <t>项目实施时间</t>
  </si>
  <si>
    <t>12</t>
  </si>
  <si>
    <t>在2025年1月-12月开展项目</t>
  </si>
  <si>
    <t>事业收入增长率</t>
  </si>
  <si>
    <t>事业收入增长率大于等于5%</t>
  </si>
  <si>
    <t>服务对象满意度大于等于90%</t>
  </si>
  <si>
    <t>根据部门规划预算，安排使用好补助资金，切实加快预算执行进度，认真做好相关项目实施工作，确保年度绩效目标如期实现。</t>
  </si>
  <si>
    <t>资金下达率</t>
  </si>
  <si>
    <t>项目完成及时性</t>
  </si>
  <si>
    <t>及时</t>
  </si>
  <si>
    <t>服务对象健康改善情况</t>
  </si>
  <si>
    <t>明显</t>
  </si>
  <si>
    <t>部门运转</t>
  </si>
  <si>
    <t>正常运转</t>
  </si>
  <si>
    <t>部门正常运转</t>
  </si>
  <si>
    <t>购置计划完成率大于等于60%</t>
  </si>
  <si>
    <t>医疗验收通过率</t>
  </si>
  <si>
    <t>医疗验收通过率为100%</t>
  </si>
  <si>
    <t>设备利用率大于等于80%</t>
  </si>
  <si>
    <t>设备可持续使用年限大于等于1年</t>
  </si>
  <si>
    <t>使用部门满意度超过90%。</t>
  </si>
  <si>
    <t>项目的实施能缓解单位还款压力，有效的保障单位基本运行，提升单位能力建设，为职工提供更好的工作环境，为患者提供更好的就医环境，进一步提升职工、患者对医院的满意度，提高医院的医疗收入。</t>
  </si>
  <si>
    <t>支付企业数量</t>
  </si>
  <si>
    <t>完成至少一家企业的支付</t>
  </si>
  <si>
    <t>资金报批手续</t>
  </si>
  <si>
    <t>完善</t>
  </si>
  <si>
    <t>资金报批手续完善</t>
  </si>
  <si>
    <t>单位运行情况</t>
  </si>
  <si>
    <t>单位运行情况得到改善</t>
  </si>
  <si>
    <t>职工满意度</t>
  </si>
  <si>
    <t>职工满意度达90%。</t>
  </si>
  <si>
    <t>按照《国家基本公共卫生服务规范(第三版)》等规范要求，免费为服务对象提供基本公共卫生服务。与辖区内村卫生室签订基本公共卫生服务工作要点或目标责任书，指导辖区内村卫生室完成基本公共卫生服务任务，对其完成的数量、质量进行考核，接受区级公共卫生机构的指导、培训。建立功能互补的工作机制，合理安排和组织技术力量，采用多种服务形式向居民提供服务，确保服务对象的服务内容不留空白。</t>
  </si>
  <si>
    <t>儿童中医药健康管理率</t>
  </si>
  <si>
    <t>84</t>
  </si>
  <si>
    <t>完成84%以上儿童中医药健康管理服务</t>
  </si>
  <si>
    <t>老年人中医药健康管理率</t>
  </si>
  <si>
    <t>74</t>
  </si>
  <si>
    <t>完成74%及以上老年人中医药健康管理服务</t>
  </si>
  <si>
    <t>传染病和突发公共卫生事件报告率</t>
  </si>
  <si>
    <t>发生传染病和突发公共卫生事件时及时上报</t>
  </si>
  <si>
    <t>食源性疾病检测及时上报率</t>
  </si>
  <si>
    <t>发生食源性疾病时及时完成上报工作</t>
  </si>
  <si>
    <t>雄关卫生院全体</t>
  </si>
  <si>
    <t>个</t>
  </si>
  <si>
    <t>完成率95%以上</t>
  </si>
  <si>
    <t>项目工期2025年度</t>
  </si>
  <si>
    <t>完成预算提供财务保障</t>
  </si>
  <si>
    <t>完成疫苗接种服务1400人次</t>
  </si>
  <si>
    <t>1400</t>
  </si>
  <si>
    <t>完成疫苗接种服务1400次</t>
  </si>
  <si>
    <t>为促进基本公共卫生服务均等化，提高服务水平和效率，确保2024年基本公共卫生服务有序开展，按照江川区卫生健康局2025年基本公共卫生服务项目工作安排，结合实际，特制定本方案。通过实施基本公共卫生服务项目，明确本级责任，对全区居民健康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</si>
  <si>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国家12项公卫服务项目补助</t>
  </si>
  <si>
    <t>按工作量不低于50%拨付</t>
  </si>
  <si>
    <t>56</t>
  </si>
  <si>
    <t>按工作量不低于56%拨付村卫生室</t>
  </si>
  <si>
    <t>1年</t>
  </si>
  <si>
    <t>提高村医工作积极性</t>
  </si>
  <si>
    <t>辖区居民对公共卫生服务项目</t>
  </si>
  <si>
    <t>辖区居民对公共服务卫生项目满意度</t>
  </si>
  <si>
    <t>为促进基本公共卫生服务均等化，提高服务水平和效率，确保2024年基本公共卫生服务有序开展，按照江川区卫生健康局2025年基本公共卫生服务项目工作安排，结合实际，特制定本方案。通过实施基本公共卫生服务项目，明确本级责任，对全区居民健康问题采取干预措施，减少主要健康危险因素，有效预防和控制疾病的发生。加强突发公共卫生事件应急机制建设，提高应急处置能力。通过向城乡居民免费提供基本公共卫生服务，使城乡和区域之间公共卫生服务差距明显缩小，城乡居民逐步获得均等化的基本公共卫生服务</t>
  </si>
  <si>
    <t>辖区居民对公卫服务项目满意度</t>
  </si>
  <si>
    <t>利息收入</t>
  </si>
  <si>
    <t>15000</t>
  </si>
  <si>
    <t>利息收入至少15000.00元。</t>
  </si>
  <si>
    <t>利息收入上缴财政</t>
  </si>
  <si>
    <t>利息收入100%上缴财政</t>
  </si>
  <si>
    <t>项目实施年度</t>
  </si>
  <si>
    <t>项目实施年度为1年</t>
  </si>
  <si>
    <t>上缴利息收入用途</t>
  </si>
  <si>
    <t>统筹经济发展</t>
  </si>
  <si>
    <t>上缴利息收入用于统筹经济发展</t>
  </si>
  <si>
    <t>单位职工满意度</t>
  </si>
  <si>
    <t>单位职工满意度达90%以上</t>
  </si>
  <si>
    <t>按照《国家基本公共卫生服务规范（第三版）》等规范要求，免费为服务对象提供基本公共卫生服务。与辖区内村卫生室签订基本公共卫生服务工作要点或目标责任书，指导辖区内村卫生室完成基本公共卫生服务任务，对其完成的数量、质量进行考核，接受区级公共卫生机构的指导、培训。建立功能互补的工作机制，合理安排和组织技术力量，采用多种服务形式向居民提供服务，确保服务对象的服务内容不留空白</t>
  </si>
  <si>
    <t>适龄儿童国家免疫规划疫苗接种率</t>
  </si>
  <si>
    <t>适龄儿童国家免疫规划疫苗接种率90%</t>
  </si>
  <si>
    <t>7岁以下儿童健康管理率</t>
  </si>
  <si>
    <t>7岁以下儿童健康管理率90%</t>
  </si>
  <si>
    <t>3岁以下儿童系统管理率90%</t>
  </si>
  <si>
    <t>肺结核患者管理率</t>
  </si>
  <si>
    <t>肺结核患者管理率90%</t>
  </si>
  <si>
    <t>社区在册居家严重严重精神障碍患者健康管理率</t>
  </si>
  <si>
    <t>社区在册居家严重严重精神障碍患者健康管理率90%</t>
  </si>
  <si>
    <t>0-6岁儿童眼保健和视力检查覆盖率</t>
  </si>
  <si>
    <t>0-6岁儿童眼保健和视力检查覆盖率90%</t>
  </si>
  <si>
    <t>92</t>
  </si>
  <si>
    <t>孕产妇系统管理率92%</t>
  </si>
  <si>
    <t>45</t>
  </si>
  <si>
    <t>儿童中医药健康管理率45%</t>
  </si>
  <si>
    <t>65</t>
  </si>
  <si>
    <t>老年人中医药健康管理率65%</t>
  </si>
  <si>
    <t>高血压患者规范管理服务率</t>
  </si>
  <si>
    <t>高血压患者规范管理服务率60%</t>
  </si>
  <si>
    <t>居民规范化电子健康档案覆盖率</t>
  </si>
  <si>
    <t>居民规范化电子健康档案覆盖率80%</t>
  </si>
  <si>
    <t>2型糖尿病患者基层规范管理服务率</t>
  </si>
  <si>
    <t>2型糖尿病患者基层规范管理服务率60%</t>
  </si>
  <si>
    <t>严重精神障碍患者健康管理率</t>
  </si>
  <si>
    <t>严重精神障碍患者健康管理率95%</t>
  </si>
  <si>
    <t>65岁以上老年人城乡社区规范健康管理服务率</t>
  </si>
  <si>
    <t>65岁以上老年人城乡社区规范健康管理服务率60%</t>
  </si>
  <si>
    <t>居民健康素养水平不断提高，基本公共卫生服务水平持续提高，城乡居民公共卫生差距不断缩小</t>
  </si>
  <si>
    <t>服务对象满意度较上年提高</t>
  </si>
  <si>
    <t>突发事件应急目标：1、当玉溪市江川区人民医院发生突发事件时,根据时间性质服从院方调动，增加联动力量及时到场参与处置:2、在处置突发事件时以保障医护人员人身安全、保障正常稳定的医疗秩序、确保医院财产安全为目标: 3、建立健全处置各类突发事件应急预案，报医院安全主管领导审核备案，加强培训演习，严格遵照执行。4、突发火灾、电梯等事故时，应迅速组织保安人员进行医护人员、患者的疏散工作，并保护现场、配合救援工作。
消防、监控目标：1、做好日常消防巡查，以有效方式做好消防安全宣传和火灾隐患排查，消除一切火灾隐患:2、建立健全消防检查登记台账，明确消防安全检查责任人，对所有消防设施器材每日进行完好性检查登记，有损坏的及时通知管理人员当日内完成修复更换，确保所有消防设施设备完好、性能高效:3、定期组织消防培训及消防事故疏散、处理演习。4、每月协同玉溪市江川区人民医院安全管理人员做好每月消防安全检查，通过月检切实发现、消除火险隐患。
病人转运目标：1、配合医生及相关工作人员做好病人进行检查和治疗时，在旁给以必要的协助的帮扶:2、每次工作进行记录，方便查询和管理:3、定期配合医院要求组织培训。
停车场收费目标：1、要求出入口24小时值守:2、有效管理门禁出入系统，规范车辆有序出入:3、管控出入口门外门内交通秩序，保障急救通道畅通无阻。</t>
  </si>
  <si>
    <t>保障物业管理面积</t>
  </si>
  <si>
    <t>平方米</t>
  </si>
  <si>
    <t>反映安保服务保障物业管理面积</t>
  </si>
  <si>
    <t>保障人数</t>
  </si>
  <si>
    <t>302</t>
  </si>
  <si>
    <t>反映安保服务保障人数</t>
  </si>
  <si>
    <t>项目资金下达率</t>
  </si>
  <si>
    <t>反映停车场安保服务补助资金下达情况</t>
  </si>
  <si>
    <t>反映部门（单位）正常运转情况</t>
  </si>
  <si>
    <t>社会公众满意度</t>
  </si>
  <si>
    <t>反映社会公众对医院停车场安保服务情况的满意程度。</t>
  </si>
  <si>
    <t>单位人员满意度</t>
  </si>
  <si>
    <t>反映部门（单位）人员对停车场安保服务补助资金保障的满意程度</t>
  </si>
  <si>
    <t>反映适龄儿童国家免疫规划疫苗接种率</t>
  </si>
  <si>
    <t>反映肺结核患者管理率</t>
  </si>
  <si>
    <t>反映孕产妇系统管理率</t>
  </si>
  <si>
    <t>反映高血压患者规范管理服务率</t>
  </si>
  <si>
    <t>反映居民规范化电子健康档案覆盖率</t>
  </si>
  <si>
    <t>反映2型糖尿病患者基层规范管理服务率</t>
  </si>
  <si>
    <t>居民健康素养水平</t>
  </si>
  <si>
    <t>不断提高</t>
  </si>
  <si>
    <t>反映居民健康素养水平</t>
  </si>
  <si>
    <t>反映基本公共卫生服务水平</t>
  </si>
  <si>
    <t>城乡居民公共卫生差距</t>
  </si>
  <si>
    <t>不断缩小</t>
  </si>
  <si>
    <t>反映城乡居民公共卫生差距</t>
  </si>
  <si>
    <t>据今年的预算安排收支计划安排紧张，需要增强经营意识、创新服务理念，提高医务人员和管理者的业务技能、管理水平，进一步加强医院学科建设，人才建设，增强服务能力和技术实力，拓展诊疗项目，提高患者诊疗水平，提高医院收入。</t>
  </si>
  <si>
    <t>医院运行持续提高财务保障</t>
  </si>
  <si>
    <t>根据《国家基本公共卫生服务项目》（第三版）要求，进一步加快推进国家基本公共卫生服务项目实施步伐，强化责任意识，推进基本公共卫生服务向基层延伸、向农村覆盖，使城乡公共卫生服务差距明显缩小,有所突破，促进国家基本公共卫生服务项目逐步均等化。预计2025年1月-9月完成辖区内老年人体检和重精筛查工作，与此同时2025年1月-9月完成乳腺癌和宫颈癌的筛查，2025年1-9月完成接种查验工作。其他基本公共卫生工作安规范常年有序推进</t>
  </si>
  <si>
    <t>为正常有序开展基本医疗服务和提升我院医疗服务质量，更好的承担辖区内居民基本公共卫生服务项目，搞好计划生育提供技术指导和技术服务,生育指导与避孕咨询,婚前咨询与新婚保健,做好计划生育放环,取环等服务,为生殖健康提供咨询及优质服务，做好计划生育技术服务工作，以及接受县级卫生行政部门委托，承担辖区内公共卫生管理职责，正确处理常见病、多发病，对疑难病症进行恰当的处理与转诊，承担乡村现场应急救护、转诊服务和康复服务等医疗服务。</t>
  </si>
  <si>
    <t>提供委托业务的人员</t>
  </si>
  <si>
    <t>玉江财预【2022】52号玉溪市江川区财政局关于编制区级部门2023-2025年中期财政规划和2023年部门预算的通知</t>
  </si>
  <si>
    <t>是否按要求完成委托业务</t>
  </si>
  <si>
    <t>是否按时完成委托业务</t>
  </si>
  <si>
    <t>辖区服务质量提高</t>
  </si>
  <si>
    <t>服务对象满意度逐年提高</t>
  </si>
  <si>
    <t>2025年度利息收入上缴国库</t>
  </si>
  <si>
    <t xml:space="preserve">按财政要求100%上缴				</t>
  </si>
  <si>
    <t>按财政要求100%上缴利息收入</t>
  </si>
  <si>
    <t xml:space="preserve">项目年度
</t>
  </si>
  <si>
    <t xml:space="preserve">上缴利息用于提高全区经济发展
</t>
  </si>
  <si>
    <t>加快推进江川区医共体总医院妇幼院区医疗卫生事业改革和发展，提高区域内医疗服务能力和水平，促进基层卫生服务体系建设，满足群众多层次、多样化的健康需求而制定的。《方案》明确了江川区医共体的总体目标、组织架构、运行机制、建设内容、保障措施等，为江川区医共体建设提供了指导和依据。本项目是根据《方案》中的建设内容之一，加强医共体总医院的基础设施建设和信息化建设而制定的。</t>
  </si>
  <si>
    <t>预算年度内完成</t>
  </si>
  <si>
    <t>1年内完成预算支出</t>
  </si>
  <si>
    <t>根据今年的预算安排收支计划安排紧张，需要增强经营意识、创新服务理念，提高医务人员和管理者的业务技能、管理水平，进一步加强医院学科建设，人才建设，增强服务能力和技术实力，拓展诊疗项目，提高市场占有份额，提高医院收入</t>
  </si>
  <si>
    <t>社会效益指标</t>
  </si>
  <si>
    <t>服务对象满意指标</t>
  </si>
  <si>
    <t>&gt;</t>
  </si>
  <si>
    <t>反映艾滋病的免费抗病毒治疗大于等于100%</t>
  </si>
  <si>
    <t>艾滋病血液样本核酸检测</t>
  </si>
  <si>
    <t>反映艾滋病血液样本核酸检测大于等于100%</t>
  </si>
  <si>
    <t>艾滋病规范化随访干预</t>
  </si>
  <si>
    <t>反映艾滋病规范化随访干预率</t>
  </si>
  <si>
    <t>反映艾滋病感染孕产妇所生儿童抗病毒药物应用比例</t>
  </si>
  <si>
    <t>反映艾滋病高危人群检测率</t>
  </si>
  <si>
    <t>控制艾滋病疫情总体情况</t>
  </si>
  <si>
    <t>总体下降</t>
  </si>
  <si>
    <t>反映控制艾滋病疫情总体情况</t>
  </si>
  <si>
    <t>反映艾滋病防治项目服务对象满意度</t>
  </si>
  <si>
    <t>根据《中华人民共和国预算法》及其实施条例、《玉溪市江川区财政局关于编制区级部门2025-2027年中期财政规划和2025年部门预算的通知》（玉江财预〔2024〕55号）文件的有关规定，对单位事业支出作出预算。我单位根据云发改收费[2005]556号文件《云南省发展和改革委员会、云南省卫生厅关于规范和调整非营利性医疗服务价格的通知》执行医疗服务价格，单位的事业支出资金主要来源于医疗服务收入。</t>
  </si>
  <si>
    <t>年-月-日</t>
  </si>
  <si>
    <t>项目实施时间2025年</t>
  </si>
  <si>
    <t>2025年</t>
  </si>
  <si>
    <t>2205年1月-12月完成事业支出项目</t>
  </si>
  <si>
    <t xml:space="preserve">根据部门规划预算，安排使用好补助资金，切实加快预算执行进度，认真做好相关项目实施工作，确保年度绩效目标如期实现。						
</t>
  </si>
  <si>
    <t>非免疫规划疫苗接种对象</t>
  </si>
  <si>
    <t>14000</t>
  </si>
  <si>
    <t xml:space="preserve">非免疫规划疫苗接种对象人次
</t>
  </si>
  <si>
    <t>自愿接种，实行谁接种谁受益原则</t>
  </si>
  <si>
    <t xml:space="preserve">反映接种对象自愿接种，实行谁接种谁受益原则
</t>
  </si>
  <si>
    <t>项目工期2025年1月1日-12月31日工作日。</t>
  </si>
  <si>
    <t xml:space="preserve">反映在项目工期2025年1月1日-12月31日工作日内完成项目。
</t>
  </si>
  <si>
    <t>提高人群免疫屏障，降低传染病发病率，保障人群健康。</t>
  </si>
  <si>
    <t xml:space="preserve">反映接种人群免疫屏障提高，有效降低传染病发病率，保障人群健康。
</t>
  </si>
  <si>
    <t>受益对象满意度</t>
  </si>
  <si>
    <t xml:space="preserve">反映受益对象满意度
</t>
  </si>
  <si>
    <t>根据《国家基本公共卫生服务项目》(第三版)要求，进一步加快推进国家基本公共卫生服务项目实施步伐，强化责任意识，推进基本公共卫生服务向基层延伸、向农村覆盖，使城乡公共卫生服务差距明显缩小，有所突破，促进国家基本公共卫生服务项目逐步均等化。</t>
  </si>
  <si>
    <t xml:space="preserve">适龄儿童国家免疫规划疫苗接种率90% </t>
  </si>
  <si>
    <t xml:space="preserve">7岁以下儿童健康管理率90% </t>
  </si>
  <si>
    <t>社区在册居家严重精神障碍患者健康管理率</t>
  </si>
  <si>
    <t xml:space="preserve">社区在册居家严重精神障碍患者健康管理率90% </t>
  </si>
  <si>
    <t xml:space="preserve">老年人中医药健康管理率65% </t>
  </si>
  <si>
    <t>居民健康素养水平不断提高</t>
  </si>
  <si>
    <t>城乡居民公共卫生差距不断缩小</t>
  </si>
  <si>
    <t>较上年提高</t>
  </si>
  <si>
    <t>针对新型冠状病毒感染肺炎的蔓延，为做好疫情防控的物资保障工作，江川区中医医院经物资保障部门测算，根据所需物资的清单向国开行申请疫情防控应急专项贷款资金，医院利用贷款资金购置所需医疗设备等物资，在保障医院业务的正常开展的同时根据疫情防控相关要求做好疫情防控工作。现根据应急贷款合同进行贷款利息偿还，保证医院业务正常开展。</t>
  </si>
  <si>
    <t>贷款利息金额</t>
  </si>
  <si>
    <t>234074.88</t>
  </si>
  <si>
    <t>2025年偿还贷款利息金额为234074.88元。</t>
  </si>
  <si>
    <t>贷款期限</t>
  </si>
  <si>
    <t>该笔贷款贷款期限为5年</t>
  </si>
  <si>
    <t>5.21</t>
  </si>
  <si>
    <t>该笔贷款利率为5.21%</t>
  </si>
  <si>
    <t>逾期违约滞纳金</t>
  </si>
  <si>
    <t>逾期违约滞纳金=0元</t>
  </si>
  <si>
    <t>还款对象满意度</t>
  </si>
  <si>
    <t>还款对象满意度大于等于80%</t>
  </si>
  <si>
    <t>1免费向城乡居民提供基本公共卫生服务,促进基本公共卫生服务逐步均等化。按照《国家基本公共卫生服务规范(第三版)》为城乡居民建立健康档案,开展健康教育、预防接种等服务,将0-6岁儿童、65岁及以上老年人、孕产妇、原发性高血压和2型糖尿病患者、严重精神障碍患者、结核病患者列为重点人群,提供针对性的健康管理服务
目标2:2025年,确保贫困人口农村妇女“两癌”检查目标人群覆盖率达45%以上,免费孕前优生健康检查目标人群覆盖率达80%以上,基本避孕药具随访率达到80%以上,农村妇女增补叶酸服用率达到90%以上,营养包有效服用率达到70%以上,当年免费地中海贫血筛目标人群覆盖率达到80%以上,全省遗传代谢病性疾病筛查率达到95%以上,全省新生儿听力筛查率达到95%以上
目标3:完成全省医疗服务价格与成本监测数据上报,对全省医疗服务价格提出意见及建议
目标4:每年在每个试点村(居、社区)按年龄结构确定70-90个有不健康生活方式和行为习惯、不具备健康素养的居民,在每个试点村(居社区)聘用1名预备健康干预员(健康宣传员、引导员),通过规范化、同质化培训考评,培养为正式健康干预员(健康宣传员、引导员)。</t>
  </si>
  <si>
    <t>政策宣传次数</t>
  </si>
  <si>
    <t>次</t>
  </si>
  <si>
    <t>反映补助政策的宣传力度情况。即通过门户网站、报刊、通信、电视、户外广告等对补助政策进行宣传的次数。</t>
  </si>
  <si>
    <t>获补对象数</t>
  </si>
  <si>
    <t>11415</t>
  </si>
  <si>
    <t>反映获补助人员、企业的数量情况，也适用补贴、资助等形式的补助。</t>
  </si>
  <si>
    <t>获补对象准确率</t>
  </si>
  <si>
    <t>反映获补助对象认定的准确性情况。</t>
  </si>
  <si>
    <t>补助社会化发放率</t>
  </si>
  <si>
    <t>反映补助资金社会化发放的比例情况。
补助社会化发放率=采用社会化发放的补助资金数/发放补助资金总额*100%</t>
  </si>
  <si>
    <t>2025</t>
  </si>
  <si>
    <t>反映项目实施时间</t>
  </si>
  <si>
    <t>26000</t>
  </si>
  <si>
    <t>反映项目实施成本</t>
  </si>
  <si>
    <t>政策知晓率</t>
  </si>
  <si>
    <t>反映补助政策的宣传效果情况。
政策知晓率=调查中补助政策知晓人数/调查总人数*100%</t>
  </si>
  <si>
    <t>反映获补助受益对象的满意程度。</t>
  </si>
  <si>
    <t>1、加强严重精神障碍患者救治救助工作的组织领导，把肇事肇祸精神障碍患者服务管理纳入特殊人群综治网格化服务管理工作范畴，认真组织开展全额排查登记工作，统一进入网格化社会服务管理综合信息系统平台，规范精神障碍患者的服务管理工作，提高科技服务含量，强化工作保障。
2、年底组织对各乡镇（街道）考核，根据考核情况兑现奖补。
3、精神卫生医务人员服务能力提升，辖区内在管严重精神障碍患者得到规范医疗服务，康复和救助服务严重精神障碍患者规范管理率、报告患病率、服药率、专科医生复诊率指标上升，严重精神障碍患者肇事肇祸事件的发生率降低等各项指标体现,全区严重精神障碍管理治疗综合质量得到明显提升。
4、严重精神障碍患者肇事肇祸案件减少，为精神障碍患者提供规范的医疗、社会和谐稳定，群众满意度提升，公众幸福感、安全感有所提升。</t>
  </si>
  <si>
    <t>严重精神障碍患者规范管理率</t>
  </si>
  <si>
    <t>此指标用于反映全市严重精神障碍患者健康管理情况。</t>
  </si>
  <si>
    <t>居家患者病情稳定率</t>
  </si>
  <si>
    <t>此指标用于反映严重精神患者居家管理病情稳定情况。</t>
  </si>
  <si>
    <t>资金到位率</t>
  </si>
  <si>
    <t>此指标用于反映资金是否到位。</t>
  </si>
  <si>
    <t>规律服药率</t>
  </si>
  <si>
    <t>此指标用于反映全市在册严重精神障碍患者服药情况。</t>
  </si>
  <si>
    <t>精神卫生综合管理报告患病率</t>
  </si>
  <si>
    <t>5.45</t>
  </si>
  <si>
    <t>此指标用于反映全市在册严重精神障碍患者管理情况。</t>
  </si>
  <si>
    <t>患者及家属满意度</t>
  </si>
  <si>
    <t>反映社会公众或服务对象对该项目实施的满意程度。</t>
  </si>
  <si>
    <t>购买医院所需设备、药品，维修维护单位资产、计划引进医疗质量管控系统参与医疗质量管理及开展诊疗服务均为医院发展奠定基础。为提高我院医疗服务水平，加强常见病、多发病的诊疗能力、不断提高群众的获得感和对基层医疗卫生服务的利用率和满意度。</t>
  </si>
  <si>
    <t>设备购置率</t>
  </si>
  <si>
    <t>台</t>
  </si>
  <si>
    <t>反映设备购置率</t>
  </si>
  <si>
    <t>按规定取消药品加成率</t>
  </si>
  <si>
    <t>设备验收合格率</t>
  </si>
  <si>
    <t>反映设备验收合格率</t>
  </si>
  <si>
    <t>控制药品比率</t>
  </si>
  <si>
    <t>30</t>
  </si>
  <si>
    <t>公式：药占比指标=药品收入（不含中药饮片）/医疗收入。医院按医改要求努力降低药品比率。</t>
  </si>
  <si>
    <t>门诊患者满意度</t>
  </si>
  <si>
    <t>满意度达标人次/ 抽样总人数</t>
  </si>
  <si>
    <t>1、保洁内容：服务范围内所有房间室内及公共区域，提供日常和定期的清洁及保洁、医院院内垃圾收运及登记工作。
2、保洁目标：(1)各建筑物内部的公共部分的清洁、保洁、消毒工作，包括:大堂、走廊、楼梯、电梯等地面，门窗、项面、天台、内墙壁、外墙伸手可及部分、公告栏、各类标识物、灯具、栏杆、扶手等表面，建筑物内的摆设物件、家具等。(2)临床科室及非临床科室清洁:各建筑楼宇内部的室内(含室内摆放的物品、家具等)清洁、保洁、消毒工作。(3)各类办公室(行政、职能部门除外)、会议室、 接待室、图书室、仓库等辅助部门(含室内摆放的物品、家具等)清洁、保洁工作。(4)垃圾收集及院内运送:院内公共垃圾及各楼字、科室生活垃圾及医疗垃圾的院内收集、分类、运送、存放、记录工作，垃圾放置地的消毒、灭菌工作。(5)在保洁工作中发现异常情况，及时向院方报告。
3、安保服务目标：(1)负责全院区有效巡逻，保障医疗秩序稳定和谐，对一切可疑事物及不良行为进行跟踪、盘查、制止、复位。重点区域加大巡逻密度与深入强度，严防盗窃、行骗、医闹，滋事及各类不良事物的发生:(2)巡逻注重频率与实效，以专业视角看待一切事物， 做到提前预防，同时根据玉溪市江川区人民医院实际与医院相关管理要求做好医护人员、患者及其家属的提醒，以有效方式宣传防火、防盗、防骗、防安全事故知识:(3)充分利用监控系统优势，加强重点区域监控，对可疑人员、事物及时向巡逻队员发送到场巡视处理指令。
4.维修维护医共体总院廉租房范围内各项公共设施。</t>
  </si>
  <si>
    <t>反映保障部门（单位）实际物业管理面积。物业管理的面积数包括工作人员办公室面积、单位负责管理的公共物业面积、电梯及办公设备等。</t>
  </si>
  <si>
    <t>反映廉租房物业管理补助资金下达情况</t>
  </si>
  <si>
    <t>反映部门（单位）正常运转情况。</t>
  </si>
  <si>
    <t>反映社会公众对部门（单位）履职情况的满意程度。</t>
  </si>
  <si>
    <t>保障对象满意度</t>
  </si>
  <si>
    <t>反映公租房住户满意度情况</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</si>
  <si>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</si>
  <si>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</si>
  <si>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</si>
  <si>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</si>
  <si>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</si>
  <si>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</si>
  <si>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</si>
  <si>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</si>
  <si>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</si>
  <si>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</si>
  <si>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</si>
  <si>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</si>
  <si>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</si>
  <si>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</si>
  <si>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</si>
  <si>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预防接种门诊留观椅凳</t>
  </si>
  <si>
    <t>预防接种门诊A5打印纸</t>
  </si>
  <si>
    <t>箱</t>
  </si>
  <si>
    <t>预防接种门诊A4打印纸</t>
  </si>
  <si>
    <t>打印机</t>
  </si>
  <si>
    <t>台式计算机</t>
  </si>
  <si>
    <t>打印纸</t>
  </si>
  <si>
    <t>医疗设备</t>
  </si>
  <si>
    <t>文件柜</t>
  </si>
  <si>
    <t>复印纸采购</t>
  </si>
  <si>
    <t>救护车维护维修费</t>
  </si>
  <si>
    <t>救护车保险费</t>
  </si>
  <si>
    <t>办公用品费</t>
  </si>
  <si>
    <t>件</t>
  </si>
  <si>
    <t>办公桌购买</t>
  </si>
  <si>
    <t>张</t>
  </si>
  <si>
    <t>物业管理</t>
  </si>
  <si>
    <t>车辆运行维护费</t>
  </si>
  <si>
    <t>家具</t>
  </si>
  <si>
    <t>设备</t>
  </si>
  <si>
    <t>维修维护</t>
  </si>
  <si>
    <t>食材采购</t>
  </si>
  <si>
    <t>后勤物资</t>
  </si>
  <si>
    <t>九溪救护车维修费用</t>
  </si>
  <si>
    <t>九溪救护车加油费用</t>
  </si>
  <si>
    <t>九溪救护车加油、维修保养费用</t>
  </si>
  <si>
    <t>九溪安保服务</t>
  </si>
  <si>
    <t>九溪复印纸采购</t>
  </si>
  <si>
    <t>九溪电脑、打印机采购</t>
  </si>
  <si>
    <t>救护车维修</t>
  </si>
  <si>
    <t>宁海全科药品保险柜</t>
  </si>
  <si>
    <t>后勤保障科A4打印纸</t>
  </si>
  <si>
    <t>后勤保障科A3打印纸</t>
  </si>
  <si>
    <t>救护车保险</t>
  </si>
  <si>
    <t>后勤保障科A4粉色打印纸</t>
  </si>
  <si>
    <t>后勤保障科A5打印纸</t>
  </si>
  <si>
    <t>院办印刷费</t>
  </si>
  <si>
    <t>份</t>
  </si>
  <si>
    <t>批</t>
  </si>
  <si>
    <t>保洁服务</t>
  </si>
  <si>
    <t>信息软件</t>
  </si>
  <si>
    <t>保安服务</t>
  </si>
  <si>
    <t>保安服务采购</t>
  </si>
  <si>
    <t>文件柜采购</t>
  </si>
  <si>
    <t>票据打印机采购</t>
  </si>
  <si>
    <t>投影仪采购</t>
  </si>
  <si>
    <t>储物柜采购</t>
  </si>
  <si>
    <t>医疗设备采购</t>
  </si>
  <si>
    <t>沙发三人座采购</t>
  </si>
  <si>
    <t>组</t>
  </si>
  <si>
    <t>办公椅采购</t>
  </si>
  <si>
    <t>把</t>
  </si>
  <si>
    <t>档案柜采购</t>
  </si>
  <si>
    <t>待诊长椅采购</t>
  </si>
  <si>
    <t>车辆维修和保养服务</t>
  </si>
  <si>
    <t>住院楼加固修缮</t>
  </si>
  <si>
    <t>幢</t>
  </si>
  <si>
    <t>办公桌采购</t>
  </si>
  <si>
    <t>电脑采购</t>
  </si>
  <si>
    <t>保洁服务采购</t>
  </si>
  <si>
    <t>车辆保险服务</t>
  </si>
  <si>
    <t>辆</t>
  </si>
  <si>
    <t>A4打印机采购</t>
  </si>
  <si>
    <t>车辆加油服务</t>
  </si>
  <si>
    <t>中医院办公设备购置</t>
  </si>
  <si>
    <t>中医院公务用车运行维护费</t>
  </si>
  <si>
    <t>中医院专用设备购置</t>
  </si>
  <si>
    <t>中医院维修维护项目</t>
  </si>
  <si>
    <t>中医院印刷费</t>
  </si>
  <si>
    <t>中医院信息化附属项目建设</t>
  </si>
  <si>
    <t>中医院专用材料</t>
  </si>
  <si>
    <t>中医院广告宣传项目</t>
  </si>
  <si>
    <t>中医院物业管理费</t>
  </si>
  <si>
    <t>中医院家具用具购置</t>
  </si>
  <si>
    <t>中医院基础设施建设</t>
  </si>
  <si>
    <t>公卫宣传资料印刷费</t>
  </si>
  <si>
    <t>办公耗材费</t>
  </si>
  <si>
    <t>救护车加油费</t>
  </si>
  <si>
    <t>A4粉色打印纸</t>
  </si>
  <si>
    <t>A3打印纸</t>
  </si>
  <si>
    <t>药品保险柜</t>
  </si>
  <si>
    <t>A4打印纸</t>
  </si>
  <si>
    <t>救护车车辆保险费云FDJ120</t>
  </si>
  <si>
    <t>救护车车辆保险费云FDY213</t>
  </si>
  <si>
    <t>复印纸</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</si>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</sst>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hh:mm:ss"/>
    <numFmt numFmtId="179" formatCode="#,##0.00;\-#,##0.00;;@"/>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6"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7"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9" fontId="3" fillId="0" borderId="1">
      <alignment horizontal="right" vertical="center"/>
    </xf>
    <xf numFmtId="49" fontId="3" fillId="0" borderId="1">
      <alignment horizontal="left" vertical="center" wrapText="1"/>
    </xf>
    <xf numFmtId="179" fontId="3" fillId="0" borderId="1">
      <alignment horizontal="right" vertical="center"/>
    </xf>
    <xf numFmtId="178" fontId="3" fillId="0" borderId="1">
      <alignment horizontal="right" vertical="center"/>
    </xf>
    <xf numFmtId="180" fontId="3" fillId="0" borderId="1">
      <alignment horizontal="right" vertical="center"/>
    </xf>
    <xf numFmtId="0" fontId="2" fillId="0" borderId="0"/>
  </cellStyleXfs>
  <cellXfs count="81">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4" applyNumberFormat="1" applyFont="1" applyBorder="1">
      <alignment horizontal="right" vertical="center"/>
    </xf>
    <xf numFmtId="0" fontId="3" fillId="0" borderId="1" xfId="0" applyFont="1" applyBorder="1" applyAlignment="1">
      <alignment horizontal="center" vertical="center"/>
    </xf>
    <xf numFmtId="0" fontId="3" fillId="0" borderId="0" xfId="57" applyFont="1" applyFill="1" applyAlignment="1">
      <alignment vertical="center"/>
    </xf>
    <xf numFmtId="0" fontId="0" fillId="0" borderId="0" xfId="0" applyFont="1" applyAlignment="1">
      <alignment horizontal="left"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2" xfId="0" applyFont="1" applyBorder="1" applyAlignment="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9" fontId="3" fillId="0" borderId="1" xfId="53" applyNumberFormat="1" applyFont="1" applyBorder="1" applyAlignment="1">
      <alignment horizontal="right" vertical="center" wrapText="1"/>
    </xf>
    <xf numFmtId="179" fontId="3" fillId="0" borderId="1" xfId="53" applyNumberFormat="1" applyFont="1" applyBorder="1" applyAlignment="1">
      <alignment horizontal="center" vertical="center" wrapText="1"/>
    </xf>
    <xf numFmtId="179" fontId="3" fillId="0" borderId="1" xfId="53" applyNumberFormat="1" applyFont="1" applyFill="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9" fontId="3" fillId="0" borderId="1" xfId="0" applyNumberFormat="1" applyFont="1" applyBorder="1" applyAlignment="1">
      <alignment horizontal="left" vertical="center" wrapText="1"/>
    </xf>
    <xf numFmtId="179"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2" xfId="0" applyFont="1" applyBorder="1" applyAlignment="1">
      <alignment horizontal="left" vertical="center"/>
    </xf>
    <xf numFmtId="0" fontId="12" fillId="0" borderId="2" xfId="0" applyFont="1" applyBorder="1" applyAlignment="1">
      <alignment horizontal="center" vertical="center"/>
    </xf>
    <xf numFmtId="179"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3"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2"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常规 5"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workbookViewId="0">
      <pane ySplit="1" topLeftCell="A2" activePane="bottomLeft" state="frozen"/>
      <selection/>
      <selection pane="bottomLeft" activeCell="D20" sqref="D20"/>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"单位名称："&amp;"玉溪市江川区医共体总医院"</f>
        <v>单位名称：玉溪市江川区医共体总医院</v>
      </c>
      <c r="B4" s="5"/>
      <c r="C4" s="68"/>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71126118.67</v>
      </c>
      <c r="C8" s="15" t="str">
        <f>"一"&amp;"、"&amp;"社会保障和就业支出"</f>
        <v>一、社会保障和就业支出</v>
      </c>
      <c r="D8" s="17">
        <v>17488760.43</v>
      </c>
    </row>
    <row r="9" ht="22.5" customHeight="1" spans="1:4">
      <c r="A9" s="15" t="s">
        <v>9</v>
      </c>
      <c r="B9" s="17"/>
      <c r="C9" s="15" t="str">
        <f>"二"&amp;"、"&amp;"卫生健康支出"</f>
        <v>二、卫生健康支出</v>
      </c>
      <c r="D9" s="17">
        <v>365542132.24</v>
      </c>
    </row>
    <row r="10" ht="22.5" customHeight="1" spans="1:4">
      <c r="A10" s="15" t="s">
        <v>10</v>
      </c>
      <c r="B10" s="17"/>
      <c r="C10" s="15" t="str">
        <f>"三"&amp;"、"&amp;"住房保障支出"</f>
        <v>三、住房保障支出</v>
      </c>
      <c r="D10" s="17">
        <v>4968788</v>
      </c>
    </row>
    <row r="11" ht="22.5" customHeight="1" spans="1:4">
      <c r="A11" s="15" t="s">
        <v>11</v>
      </c>
      <c r="B11" s="17"/>
      <c r="C11" s="15"/>
      <c r="D11" s="17"/>
    </row>
    <row r="12" ht="22.5" customHeight="1" spans="1:4">
      <c r="A12" s="15" t="s">
        <v>12</v>
      </c>
      <c r="B12" s="17">
        <v>316873562</v>
      </c>
      <c r="C12" s="15"/>
      <c r="D12" s="17"/>
    </row>
    <row r="13" ht="22.5" customHeight="1" spans="1:4">
      <c r="A13" s="15" t="s">
        <v>13</v>
      </c>
      <c r="B13" s="17">
        <v>316792562</v>
      </c>
      <c r="C13" s="15"/>
      <c r="D13" s="17"/>
    </row>
    <row r="14" ht="22.5" customHeight="1" spans="1:4">
      <c r="A14" s="15" t="s">
        <v>14</v>
      </c>
      <c r="B14" s="17"/>
      <c r="C14" s="15"/>
      <c r="D14" s="17"/>
    </row>
    <row r="15" ht="22.5" customHeight="1" spans="1:4">
      <c r="A15" s="15" t="s">
        <v>15</v>
      </c>
      <c r="B15" s="17"/>
      <c r="C15" s="15"/>
      <c r="D15" s="17"/>
    </row>
    <row r="16" ht="22.5" customHeight="1" spans="1:4">
      <c r="A16" s="69" t="s">
        <v>16</v>
      </c>
      <c r="B16" s="17"/>
      <c r="C16" s="72"/>
      <c r="D16" s="17"/>
    </row>
    <row r="17" ht="22.5" customHeight="1" spans="1:4">
      <c r="A17" s="69" t="s">
        <v>17</v>
      </c>
      <c r="B17" s="17">
        <v>81000</v>
      </c>
      <c r="C17" s="72"/>
      <c r="D17" s="17"/>
    </row>
    <row r="18" ht="22.5" customHeight="1" spans="1:4">
      <c r="A18" s="69"/>
      <c r="B18" s="17"/>
      <c r="C18" s="72"/>
      <c r="D18" s="17"/>
    </row>
    <row r="19" ht="22.5" customHeight="1" spans="1:4">
      <c r="A19" s="70" t="s">
        <v>18</v>
      </c>
      <c r="B19" s="71">
        <v>387999680.67</v>
      </c>
      <c r="C19" s="72" t="s">
        <v>19</v>
      </c>
      <c r="D19" s="71">
        <v>387999680.67</v>
      </c>
    </row>
    <row r="20" ht="22.5" customHeight="1" spans="1:4">
      <c r="A20" s="79" t="s">
        <v>20</v>
      </c>
      <c r="B20" s="17"/>
      <c r="C20" s="80" t="s">
        <v>21</v>
      </c>
      <c r="D20" s="51"/>
    </row>
    <row r="21" ht="22.5" customHeight="1" spans="1:4">
      <c r="A21" s="69" t="s">
        <v>22</v>
      </c>
      <c r="B21" s="71"/>
      <c r="C21" s="69" t="s">
        <v>22</v>
      </c>
      <c r="D21" s="71"/>
    </row>
    <row r="22" ht="22.5" customHeight="1" spans="1:4">
      <c r="A22" s="69" t="s">
        <v>23</v>
      </c>
      <c r="B22" s="71"/>
      <c r="C22" s="69" t="s">
        <v>24</v>
      </c>
      <c r="D22" s="71"/>
    </row>
    <row r="23" ht="22.5" customHeight="1" spans="1:4">
      <c r="A23" s="70" t="s">
        <v>25</v>
      </c>
      <c r="B23" s="71">
        <v>387999680.67</v>
      </c>
      <c r="C23" s="72" t="s">
        <v>26</v>
      </c>
      <c r="D23" s="71">
        <v>387999680.67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7" sqref="A1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5" t="s">
        <v>846</v>
      </c>
    </row>
    <row r="3" ht="37.5" customHeight="1" spans="1:6">
      <c r="A3" s="4" t="s">
        <v>847</v>
      </c>
      <c r="B3" s="4"/>
      <c r="C3" s="4"/>
      <c r="D3" s="4"/>
      <c r="E3" s="4"/>
      <c r="F3" s="4"/>
    </row>
    <row r="4" ht="18.75" customHeight="1" spans="1:6">
      <c r="A4" s="46" t="str">
        <f>"单位名称："&amp;"玉溪市江川区医共体总医院"</f>
        <v>单位名称：玉溪市江川区医共体总医院</v>
      </c>
      <c r="B4" s="46"/>
      <c r="C4" s="46"/>
      <c r="D4" s="47"/>
      <c r="E4" s="47"/>
      <c r="F4" s="48" t="s">
        <v>29</v>
      </c>
    </row>
    <row r="5" ht="18.75" customHeight="1" spans="1:6">
      <c r="A5" s="13" t="s">
        <v>148</v>
      </c>
      <c r="B5" s="13" t="s">
        <v>59</v>
      </c>
      <c r="C5" s="13" t="s">
        <v>60</v>
      </c>
      <c r="D5" s="49" t="s">
        <v>848</v>
      </c>
      <c r="E5" s="49"/>
      <c r="F5" s="49"/>
    </row>
    <row r="6" ht="18.75" customHeight="1" spans="1:6">
      <c r="A6" s="13" t="s">
        <v>59</v>
      </c>
      <c r="B6" s="13" t="s">
        <v>59</v>
      </c>
      <c r="C6" s="13" t="s">
        <v>60</v>
      </c>
      <c r="D6" s="49" t="s">
        <v>34</v>
      </c>
      <c r="E6" s="49" t="s">
        <v>63</v>
      </c>
      <c r="F6" s="49"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0" t="s">
        <v>119</v>
      </c>
      <c r="B9" s="50"/>
      <c r="C9" s="50"/>
      <c r="D9" s="51"/>
      <c r="E9" s="51"/>
      <c r="F9" s="51"/>
    </row>
    <row r="10" customHeight="1" spans="1:1">
      <c r="A10" s="19" t="s">
        <v>145</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07"/>
  <sheetViews>
    <sheetView showZeros="0" topLeftCell="B1" workbookViewId="0">
      <pane ySplit="1" topLeftCell="A2" activePane="bottomLeft" state="frozen"/>
      <selection/>
      <selection pane="bottomLeft" activeCell="C41" sqref="C4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2"/>
      <c r="B1" s="32"/>
      <c r="C1" s="32"/>
      <c r="D1" s="32"/>
      <c r="E1" s="32"/>
      <c r="F1" s="32"/>
      <c r="G1" s="32"/>
      <c r="H1" s="32"/>
      <c r="I1" s="32"/>
      <c r="J1" s="32"/>
      <c r="K1" s="32"/>
      <c r="L1" s="32"/>
      <c r="M1" s="32"/>
      <c r="N1" s="32"/>
      <c r="O1" s="32"/>
      <c r="P1" s="32"/>
      <c r="Q1" s="32"/>
    </row>
    <row r="2" customHeight="1" spans="1:17">
      <c r="A2" s="38"/>
      <c r="B2" s="38"/>
      <c r="C2" s="38"/>
      <c r="D2" s="38"/>
      <c r="E2" s="38"/>
      <c r="F2" s="38"/>
      <c r="G2" s="38"/>
      <c r="H2" s="38"/>
      <c r="I2" s="38"/>
      <c r="J2" s="38"/>
      <c r="K2" s="38"/>
      <c r="L2" s="38"/>
      <c r="M2" s="38"/>
      <c r="N2" s="38"/>
      <c r="O2" s="38"/>
      <c r="P2" s="38"/>
      <c r="Q2" s="22" t="s">
        <v>849</v>
      </c>
    </row>
    <row r="3" ht="45" customHeight="1" spans="1:17">
      <c r="A3" s="33" t="s">
        <v>850</v>
      </c>
      <c r="B3" s="33"/>
      <c r="C3" s="33"/>
      <c r="D3" s="33"/>
      <c r="E3" s="33"/>
      <c r="F3" s="33"/>
      <c r="G3" s="33"/>
      <c r="H3" s="33"/>
      <c r="I3" s="33"/>
      <c r="J3" s="33"/>
      <c r="K3" s="33"/>
      <c r="L3" s="33"/>
      <c r="M3" s="33"/>
      <c r="N3" s="43"/>
      <c r="O3" s="43"/>
      <c r="P3" s="43"/>
      <c r="Q3" s="43"/>
    </row>
    <row r="4" ht="20.25" customHeight="1" spans="1:17">
      <c r="A4" s="21" t="str">
        <f>"单位名称："&amp;"玉溪市江川区医共体总医院"</f>
        <v>单位名称：玉溪市江川区医共体总医院</v>
      </c>
      <c r="B4" s="21"/>
      <c r="C4" s="21"/>
      <c r="D4" s="21"/>
      <c r="E4" s="21"/>
      <c r="F4" s="21"/>
      <c r="G4" s="21"/>
      <c r="H4" s="21"/>
      <c r="I4" s="21"/>
      <c r="J4" s="21"/>
      <c r="K4" s="21"/>
      <c r="L4" s="21"/>
      <c r="M4" s="21"/>
      <c r="N4" s="21"/>
      <c r="O4" s="21"/>
      <c r="P4" s="21"/>
      <c r="Q4" s="22" t="s">
        <v>29</v>
      </c>
    </row>
    <row r="5" ht="20.25" customHeight="1" spans="1:17">
      <c r="A5" s="24" t="s">
        <v>851</v>
      </c>
      <c r="B5" s="24" t="s">
        <v>852</v>
      </c>
      <c r="C5" s="24" t="s">
        <v>853</v>
      </c>
      <c r="D5" s="24" t="s">
        <v>854</v>
      </c>
      <c r="E5" s="24" t="s">
        <v>855</v>
      </c>
      <c r="F5" s="24" t="s">
        <v>856</v>
      </c>
      <c r="G5" s="24" t="s">
        <v>155</v>
      </c>
      <c r="H5" s="24"/>
      <c r="I5" s="24"/>
      <c r="J5" s="24"/>
      <c r="K5" s="24"/>
      <c r="L5" s="24"/>
      <c r="M5" s="24"/>
      <c r="N5" s="24"/>
      <c r="O5" s="24"/>
      <c r="P5" s="24"/>
      <c r="Q5" s="24"/>
    </row>
    <row r="6" ht="20.25" customHeight="1" spans="1:17">
      <c r="A6" s="24" t="s">
        <v>857</v>
      </c>
      <c r="B6" s="24" t="s">
        <v>852</v>
      </c>
      <c r="C6" s="24" t="s">
        <v>853</v>
      </c>
      <c r="D6" s="24" t="s">
        <v>854</v>
      </c>
      <c r="E6" s="24" t="s">
        <v>855</v>
      </c>
      <c r="F6" s="24" t="s">
        <v>856</v>
      </c>
      <c r="G6" s="24" t="s">
        <v>32</v>
      </c>
      <c r="H6" s="24" t="s">
        <v>35</v>
      </c>
      <c r="I6" s="24" t="s">
        <v>858</v>
      </c>
      <c r="J6" s="24" t="s">
        <v>859</v>
      </c>
      <c r="K6" s="24" t="s">
        <v>38</v>
      </c>
      <c r="L6" s="24" t="s">
        <v>860</v>
      </c>
      <c r="M6" s="24" t="s">
        <v>62</v>
      </c>
      <c r="N6" s="24"/>
      <c r="O6" s="24"/>
      <c r="P6" s="24"/>
      <c r="Q6" s="24"/>
    </row>
    <row r="7" ht="32.4" customHeight="1" spans="1:17">
      <c r="A7" s="24"/>
      <c r="B7" s="24"/>
      <c r="C7" s="24"/>
      <c r="D7" s="24"/>
      <c r="E7" s="24"/>
      <c r="F7" s="24"/>
      <c r="G7" s="24"/>
      <c r="H7" s="24" t="s">
        <v>34</v>
      </c>
      <c r="I7" s="24"/>
      <c r="J7" s="24"/>
      <c r="K7" s="24"/>
      <c r="L7" s="24" t="s">
        <v>34</v>
      </c>
      <c r="M7" s="24" t="s">
        <v>41</v>
      </c>
      <c r="N7" s="24" t="s">
        <v>42</v>
      </c>
      <c r="O7" s="44" t="s">
        <v>43</v>
      </c>
      <c r="P7" s="44" t="s">
        <v>44</v>
      </c>
      <c r="Q7" s="44" t="s">
        <v>45</v>
      </c>
    </row>
    <row r="8" ht="20.25" customHeight="1" spans="1:17">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row>
    <row r="9" ht="20.25" customHeight="1" spans="1:17">
      <c r="A9" s="39" t="s">
        <v>351</v>
      </c>
      <c r="B9" s="25"/>
      <c r="C9" s="25"/>
      <c r="D9" s="40"/>
      <c r="E9" s="40"/>
      <c r="F9" s="40">
        <v>18360</v>
      </c>
      <c r="G9" s="40">
        <v>18360</v>
      </c>
      <c r="H9" s="40">
        <v>18360</v>
      </c>
      <c r="I9" s="40"/>
      <c r="J9" s="36"/>
      <c r="K9" s="36"/>
      <c r="L9" s="40"/>
      <c r="M9" s="40"/>
      <c r="N9" s="40"/>
      <c r="O9" s="40"/>
      <c r="P9" s="40"/>
      <c r="Q9" s="40"/>
    </row>
    <row r="10" ht="20.25" customHeight="1" spans="1:17">
      <c r="A10" s="25"/>
      <c r="B10" s="25" t="s">
        <v>861</v>
      </c>
      <c r="C10" s="25" t="str">
        <f t="shared" ref="C10:C101" si="0">"A05010000"&amp;"  "&amp;"家具"</f>
        <v>A05010000  家具</v>
      </c>
      <c r="D10" s="41" t="s">
        <v>637</v>
      </c>
      <c r="E10" s="26">
        <v>1</v>
      </c>
      <c r="F10" s="40">
        <v>15000</v>
      </c>
      <c r="G10" s="40">
        <v>15000</v>
      </c>
      <c r="H10" s="36">
        <v>15000</v>
      </c>
      <c r="I10" s="36"/>
      <c r="J10" s="36"/>
      <c r="K10" s="36"/>
      <c r="L10" s="40"/>
      <c r="M10" s="40"/>
      <c r="N10" s="40"/>
      <c r="O10" s="40"/>
      <c r="P10" s="40"/>
      <c r="Q10" s="40"/>
    </row>
    <row r="11" ht="20.25" customHeight="1" spans="1:17">
      <c r="A11" s="25"/>
      <c r="B11" s="25" t="s">
        <v>862</v>
      </c>
      <c r="C11" s="25" t="str">
        <f t="shared" ref="C11:C106" si="1">"A05040101"&amp;"  "&amp;"复印纸"</f>
        <v>A05040101  复印纸</v>
      </c>
      <c r="D11" s="41" t="s">
        <v>863</v>
      </c>
      <c r="E11" s="26">
        <v>15</v>
      </c>
      <c r="F11" s="40">
        <v>2100</v>
      </c>
      <c r="G11" s="40">
        <v>2100</v>
      </c>
      <c r="H11" s="36">
        <v>2100</v>
      </c>
      <c r="I11" s="36"/>
      <c r="J11" s="36"/>
      <c r="K11" s="36"/>
      <c r="L11" s="40"/>
      <c r="M11" s="40"/>
      <c r="N11" s="40"/>
      <c r="O11" s="40"/>
      <c r="P11" s="40"/>
      <c r="Q11" s="40"/>
    </row>
    <row r="12" ht="20.25" customHeight="1" spans="1:17">
      <c r="A12" s="25"/>
      <c r="B12" s="25" t="s">
        <v>864</v>
      </c>
      <c r="C12" s="25" t="str">
        <f t="shared" si="1"/>
        <v>A05040101  复印纸</v>
      </c>
      <c r="D12" s="41" t="s">
        <v>863</v>
      </c>
      <c r="E12" s="26">
        <v>9</v>
      </c>
      <c r="F12" s="40">
        <v>1260</v>
      </c>
      <c r="G12" s="40">
        <v>1260</v>
      </c>
      <c r="H12" s="36">
        <v>1260</v>
      </c>
      <c r="I12" s="36"/>
      <c r="J12" s="36"/>
      <c r="K12" s="36"/>
      <c r="L12" s="40"/>
      <c r="M12" s="40"/>
      <c r="N12" s="40"/>
      <c r="O12" s="40"/>
      <c r="P12" s="40"/>
      <c r="Q12" s="40"/>
    </row>
    <row r="13" ht="20.25" customHeight="1" spans="1:17">
      <c r="A13" s="39" t="s">
        <v>332</v>
      </c>
      <c r="B13" s="25"/>
      <c r="C13" s="25"/>
      <c r="D13" s="25"/>
      <c r="E13" s="25"/>
      <c r="F13" s="40">
        <v>225000</v>
      </c>
      <c r="G13" s="40">
        <v>225000</v>
      </c>
      <c r="H13" s="40"/>
      <c r="I13" s="40"/>
      <c r="J13" s="36"/>
      <c r="K13" s="36"/>
      <c r="L13" s="40">
        <v>225000</v>
      </c>
      <c r="M13" s="40">
        <v>225000</v>
      </c>
      <c r="N13" s="40"/>
      <c r="O13" s="40"/>
      <c r="P13" s="40"/>
      <c r="Q13" s="40"/>
    </row>
    <row r="14" ht="20.25" customHeight="1" spans="1:17">
      <c r="A14" s="25"/>
      <c r="B14" s="25" t="s">
        <v>865</v>
      </c>
      <c r="C14" s="25" t="str">
        <f>"A02021000"&amp;"  "&amp;"打印机"</f>
        <v>A02021000  打印机</v>
      </c>
      <c r="D14" s="41" t="s">
        <v>829</v>
      </c>
      <c r="E14" s="26">
        <v>10</v>
      </c>
      <c r="F14" s="40">
        <v>20000</v>
      </c>
      <c r="G14" s="40">
        <v>20000</v>
      </c>
      <c r="H14" s="36"/>
      <c r="I14" s="36"/>
      <c r="J14" s="36"/>
      <c r="K14" s="36"/>
      <c r="L14" s="40">
        <v>20000</v>
      </c>
      <c r="M14" s="40">
        <v>20000</v>
      </c>
      <c r="N14" s="40"/>
      <c r="O14" s="40"/>
      <c r="P14" s="40"/>
      <c r="Q14" s="40"/>
    </row>
    <row r="15" ht="20.25" customHeight="1" spans="1:17">
      <c r="A15" s="25"/>
      <c r="B15" s="25" t="s">
        <v>866</v>
      </c>
      <c r="C15" s="25" t="str">
        <f t="shared" ref="C15:C75" si="2">"A02010105"&amp;"  "&amp;"台式计算机"</f>
        <v>A02010105  台式计算机</v>
      </c>
      <c r="D15" s="41" t="s">
        <v>829</v>
      </c>
      <c r="E15" s="26">
        <v>5</v>
      </c>
      <c r="F15" s="40">
        <v>25000</v>
      </c>
      <c r="G15" s="40">
        <v>25000</v>
      </c>
      <c r="H15" s="36"/>
      <c r="I15" s="36"/>
      <c r="J15" s="36"/>
      <c r="K15" s="36"/>
      <c r="L15" s="40">
        <v>25000</v>
      </c>
      <c r="M15" s="40">
        <v>25000</v>
      </c>
      <c r="N15" s="40"/>
      <c r="O15" s="40"/>
      <c r="P15" s="40"/>
      <c r="Q15" s="40"/>
    </row>
    <row r="16" ht="20.25" customHeight="1" spans="1:17">
      <c r="A16" s="25"/>
      <c r="B16" s="25" t="s">
        <v>867</v>
      </c>
      <c r="C16" s="25" t="str">
        <f t="shared" si="1"/>
        <v>A05040101  复印纸</v>
      </c>
      <c r="D16" s="41" t="s">
        <v>863</v>
      </c>
      <c r="E16" s="26">
        <v>250</v>
      </c>
      <c r="F16" s="40">
        <v>35000</v>
      </c>
      <c r="G16" s="40">
        <v>35000</v>
      </c>
      <c r="H16" s="36"/>
      <c r="I16" s="36"/>
      <c r="J16" s="36"/>
      <c r="K16" s="36"/>
      <c r="L16" s="40">
        <v>35000</v>
      </c>
      <c r="M16" s="40">
        <v>35000</v>
      </c>
      <c r="N16" s="40"/>
      <c r="O16" s="40"/>
      <c r="P16" s="40"/>
      <c r="Q16" s="40"/>
    </row>
    <row r="17" ht="20.25" customHeight="1" spans="1:17">
      <c r="A17" s="25"/>
      <c r="B17" s="25" t="s">
        <v>868</v>
      </c>
      <c r="C17" s="25" t="str">
        <f t="shared" ref="C17:C84" si="3">"A02320000"&amp;"  "&amp;"医疗设备"</f>
        <v>A02320000  医疗设备</v>
      </c>
      <c r="D17" s="41" t="s">
        <v>829</v>
      </c>
      <c r="E17" s="26">
        <v>1</v>
      </c>
      <c r="F17" s="40">
        <v>130000</v>
      </c>
      <c r="G17" s="40">
        <v>130000</v>
      </c>
      <c r="H17" s="36"/>
      <c r="I17" s="36"/>
      <c r="J17" s="36"/>
      <c r="K17" s="36"/>
      <c r="L17" s="40">
        <v>130000</v>
      </c>
      <c r="M17" s="40">
        <v>130000</v>
      </c>
      <c r="N17" s="40"/>
      <c r="O17" s="40"/>
      <c r="P17" s="40"/>
      <c r="Q17" s="40"/>
    </row>
    <row r="18" ht="20.25" customHeight="1" spans="1:17">
      <c r="A18" s="25"/>
      <c r="B18" s="25" t="s">
        <v>869</v>
      </c>
      <c r="C18" s="25" t="str">
        <f t="shared" ref="C18:C63" si="4">"A05010502"&amp;"  "&amp;"文件柜"</f>
        <v>A05010502  文件柜</v>
      </c>
      <c r="D18" s="41" t="s">
        <v>637</v>
      </c>
      <c r="E18" s="26">
        <v>10</v>
      </c>
      <c r="F18" s="40">
        <v>15000</v>
      </c>
      <c r="G18" s="40">
        <v>15000</v>
      </c>
      <c r="H18" s="36"/>
      <c r="I18" s="36"/>
      <c r="J18" s="36"/>
      <c r="K18" s="36"/>
      <c r="L18" s="40">
        <v>15000</v>
      </c>
      <c r="M18" s="40">
        <v>15000</v>
      </c>
      <c r="N18" s="40"/>
      <c r="O18" s="40"/>
      <c r="P18" s="40"/>
      <c r="Q18" s="40"/>
    </row>
    <row r="19" ht="20.25" customHeight="1" spans="1:17">
      <c r="A19" s="39" t="s">
        <v>249</v>
      </c>
      <c r="B19" s="25"/>
      <c r="C19" s="25"/>
      <c r="D19" s="25"/>
      <c r="E19" s="25"/>
      <c r="F19" s="40">
        <v>29050</v>
      </c>
      <c r="G19" s="40">
        <v>29050</v>
      </c>
      <c r="H19" s="40"/>
      <c r="I19" s="40"/>
      <c r="J19" s="36"/>
      <c r="K19" s="36"/>
      <c r="L19" s="40">
        <v>29050</v>
      </c>
      <c r="M19" s="40">
        <v>29050</v>
      </c>
      <c r="N19" s="40"/>
      <c r="O19" s="40"/>
      <c r="P19" s="40"/>
      <c r="Q19" s="40"/>
    </row>
    <row r="20" ht="20.25" customHeight="1" spans="1:17">
      <c r="A20" s="25"/>
      <c r="B20" s="25" t="s">
        <v>870</v>
      </c>
      <c r="C20" s="25" t="str">
        <f t="shared" si="1"/>
        <v>A05040101  复印纸</v>
      </c>
      <c r="D20" s="41" t="s">
        <v>863</v>
      </c>
      <c r="E20" s="26">
        <v>100</v>
      </c>
      <c r="F20" s="40">
        <v>13000</v>
      </c>
      <c r="G20" s="40">
        <v>13000</v>
      </c>
      <c r="H20" s="36"/>
      <c r="I20" s="36"/>
      <c r="J20" s="36"/>
      <c r="K20" s="36"/>
      <c r="L20" s="40">
        <v>13000</v>
      </c>
      <c r="M20" s="40">
        <v>13000</v>
      </c>
      <c r="N20" s="40"/>
      <c r="O20" s="40"/>
      <c r="P20" s="40"/>
      <c r="Q20" s="40"/>
    </row>
    <row r="21" ht="20.25" customHeight="1" spans="1:17">
      <c r="A21" s="25"/>
      <c r="B21" s="25" t="s">
        <v>871</v>
      </c>
      <c r="C21" s="25" t="str">
        <f t="shared" ref="C21:C72" si="5">"C23120301"&amp;"  "&amp;"车辆维修和保养服务"</f>
        <v>C23120301  车辆维修和保养服务</v>
      </c>
      <c r="D21" s="41" t="s">
        <v>797</v>
      </c>
      <c r="E21" s="26">
        <v>1</v>
      </c>
      <c r="F21" s="40">
        <v>5000</v>
      </c>
      <c r="G21" s="40">
        <v>5000</v>
      </c>
      <c r="H21" s="36"/>
      <c r="I21" s="36"/>
      <c r="J21" s="36"/>
      <c r="K21" s="36"/>
      <c r="L21" s="40">
        <v>5000</v>
      </c>
      <c r="M21" s="40">
        <v>5000</v>
      </c>
      <c r="N21" s="40"/>
      <c r="O21" s="40"/>
      <c r="P21" s="40"/>
      <c r="Q21" s="40"/>
    </row>
    <row r="22" ht="20.25" customHeight="1" spans="1:17">
      <c r="A22" s="25"/>
      <c r="B22" s="25" t="s">
        <v>872</v>
      </c>
      <c r="C22" s="25" t="str">
        <f t="shared" ref="C22:C104" si="6">"C1804010201"&amp;"  "&amp;"机动车保险服务"</f>
        <v>C1804010201  机动车保险服务</v>
      </c>
      <c r="D22" s="41" t="s">
        <v>797</v>
      </c>
      <c r="E22" s="26">
        <v>1</v>
      </c>
      <c r="F22" s="40">
        <v>8500</v>
      </c>
      <c r="G22" s="40">
        <v>8500</v>
      </c>
      <c r="H22" s="36"/>
      <c r="I22" s="36"/>
      <c r="J22" s="36"/>
      <c r="K22" s="36"/>
      <c r="L22" s="40">
        <v>8500</v>
      </c>
      <c r="M22" s="40">
        <v>8500</v>
      </c>
      <c r="N22" s="40"/>
      <c r="O22" s="40"/>
      <c r="P22" s="40"/>
      <c r="Q22" s="40"/>
    </row>
    <row r="23" ht="20.25" customHeight="1" spans="1:17">
      <c r="A23" s="25"/>
      <c r="B23" s="25" t="s">
        <v>873</v>
      </c>
      <c r="C23" s="25" t="str">
        <f t="shared" ref="C23:C95" si="7">"A05049900"&amp;"  "&amp;"其他办公用品"</f>
        <v>A05049900  其他办公用品</v>
      </c>
      <c r="D23" s="41" t="s">
        <v>874</v>
      </c>
      <c r="E23" s="26">
        <v>1</v>
      </c>
      <c r="F23" s="40">
        <v>50</v>
      </c>
      <c r="G23" s="40">
        <v>50</v>
      </c>
      <c r="H23" s="36"/>
      <c r="I23" s="36"/>
      <c r="J23" s="36"/>
      <c r="K23" s="36"/>
      <c r="L23" s="40">
        <v>50</v>
      </c>
      <c r="M23" s="40">
        <v>50</v>
      </c>
      <c r="N23" s="40"/>
      <c r="O23" s="40"/>
      <c r="P23" s="40"/>
      <c r="Q23" s="40"/>
    </row>
    <row r="24" ht="20.25" customHeight="1" spans="1:17">
      <c r="A24" s="25"/>
      <c r="B24" s="25" t="s">
        <v>875</v>
      </c>
      <c r="C24" s="25" t="str">
        <f t="shared" ref="C24:C74" si="8">"A05010201"&amp;"  "&amp;"办公桌"</f>
        <v>A05010201  办公桌</v>
      </c>
      <c r="D24" s="41" t="s">
        <v>876</v>
      </c>
      <c r="E24" s="26">
        <v>5</v>
      </c>
      <c r="F24" s="40">
        <v>2500</v>
      </c>
      <c r="G24" s="40">
        <v>2500</v>
      </c>
      <c r="H24" s="36"/>
      <c r="I24" s="36"/>
      <c r="J24" s="36"/>
      <c r="K24" s="36"/>
      <c r="L24" s="40">
        <v>2500</v>
      </c>
      <c r="M24" s="40">
        <v>2500</v>
      </c>
      <c r="N24" s="40"/>
      <c r="O24" s="40"/>
      <c r="P24" s="40"/>
      <c r="Q24" s="40"/>
    </row>
    <row r="25" ht="20.25" customHeight="1" spans="1:17">
      <c r="A25" s="39" t="s">
        <v>344</v>
      </c>
      <c r="B25" s="25"/>
      <c r="C25" s="25"/>
      <c r="D25" s="25"/>
      <c r="E25" s="25"/>
      <c r="F25" s="40">
        <v>2400000</v>
      </c>
      <c r="G25" s="40">
        <v>66526000</v>
      </c>
      <c r="H25" s="40"/>
      <c r="I25" s="40"/>
      <c r="J25" s="36"/>
      <c r="K25" s="36"/>
      <c r="L25" s="40">
        <v>66526000</v>
      </c>
      <c r="M25" s="40">
        <v>66526000</v>
      </c>
      <c r="N25" s="40"/>
      <c r="O25" s="40"/>
      <c r="P25" s="40"/>
      <c r="Q25" s="40"/>
    </row>
    <row r="26" ht="20.25" customHeight="1" spans="1:17">
      <c r="A26" s="25"/>
      <c r="B26" s="25" t="s">
        <v>877</v>
      </c>
      <c r="C26" s="25" t="str">
        <f t="shared" ref="C26:C90" si="9">"C21040001"&amp;"  "&amp;"物业管理服务"</f>
        <v>C21040001  物业管理服务</v>
      </c>
      <c r="D26" s="41" t="s">
        <v>797</v>
      </c>
      <c r="E26" s="26">
        <v>1</v>
      </c>
      <c r="F26" s="40"/>
      <c r="G26" s="40">
        <v>4000000</v>
      </c>
      <c r="H26" s="36"/>
      <c r="I26" s="36"/>
      <c r="J26" s="36"/>
      <c r="K26" s="36"/>
      <c r="L26" s="40">
        <v>4000000</v>
      </c>
      <c r="M26" s="40">
        <v>4000000</v>
      </c>
      <c r="N26" s="40"/>
      <c r="O26" s="40"/>
      <c r="P26" s="40"/>
      <c r="Q26" s="40"/>
    </row>
    <row r="27" ht="20.25" customHeight="1" spans="1:17">
      <c r="A27" s="25"/>
      <c r="B27" s="25" t="s">
        <v>878</v>
      </c>
      <c r="C27" s="25" t="str">
        <f t="shared" ref="C27:C83" si="10">"C23120300"&amp;"  "&amp;"车辆维修和保养服务"</f>
        <v>C23120300  车辆维修和保养服务</v>
      </c>
      <c r="D27" s="41" t="s">
        <v>797</v>
      </c>
      <c r="E27" s="26">
        <v>1</v>
      </c>
      <c r="F27" s="40"/>
      <c r="G27" s="40">
        <v>440000</v>
      </c>
      <c r="H27" s="36"/>
      <c r="I27" s="36"/>
      <c r="J27" s="36"/>
      <c r="K27" s="36"/>
      <c r="L27" s="40">
        <v>440000</v>
      </c>
      <c r="M27" s="40">
        <v>440000</v>
      </c>
      <c r="N27" s="40"/>
      <c r="O27" s="40"/>
      <c r="P27" s="40"/>
      <c r="Q27" s="40"/>
    </row>
    <row r="28" ht="20.25" customHeight="1" spans="1:17">
      <c r="A28" s="25"/>
      <c r="B28" s="25" t="s">
        <v>231</v>
      </c>
      <c r="C28" s="25" t="str">
        <f t="shared" ref="C28:C99" si="11">"C23090100"&amp;"  "&amp;"印刷服务"</f>
        <v>C23090100  印刷服务</v>
      </c>
      <c r="D28" s="41" t="s">
        <v>797</v>
      </c>
      <c r="E28" s="26">
        <v>1</v>
      </c>
      <c r="F28" s="40">
        <v>500000</v>
      </c>
      <c r="G28" s="40">
        <v>500000</v>
      </c>
      <c r="H28" s="36"/>
      <c r="I28" s="36"/>
      <c r="J28" s="36"/>
      <c r="K28" s="36"/>
      <c r="L28" s="40">
        <v>500000</v>
      </c>
      <c r="M28" s="40">
        <v>500000</v>
      </c>
      <c r="N28" s="40"/>
      <c r="O28" s="40"/>
      <c r="P28" s="40"/>
      <c r="Q28" s="40"/>
    </row>
    <row r="29" ht="20.25" customHeight="1" spans="1:17">
      <c r="A29" s="25"/>
      <c r="B29" s="25" t="s">
        <v>879</v>
      </c>
      <c r="C29" s="25" t="str">
        <f t="shared" si="0"/>
        <v>A05010000  家具</v>
      </c>
      <c r="D29" s="42" t="s">
        <v>874</v>
      </c>
      <c r="E29" s="26">
        <v>1</v>
      </c>
      <c r="F29" s="40"/>
      <c r="G29" s="40">
        <v>300000</v>
      </c>
      <c r="H29" s="36"/>
      <c r="I29" s="36"/>
      <c r="J29" s="36"/>
      <c r="K29" s="36"/>
      <c r="L29" s="40">
        <v>300000</v>
      </c>
      <c r="M29" s="40">
        <v>300000</v>
      </c>
      <c r="N29" s="40"/>
      <c r="O29" s="40"/>
      <c r="P29" s="40"/>
      <c r="Q29" s="40"/>
    </row>
    <row r="30" ht="20.25" customHeight="1" spans="1:17">
      <c r="A30" s="25"/>
      <c r="B30" s="25" t="s">
        <v>880</v>
      </c>
      <c r="C30" s="25" t="str">
        <f t="shared" ref="C30:C57" si="12">"A02000000"&amp;"  "&amp;"设备"</f>
        <v>A02000000  设备</v>
      </c>
      <c r="D30" s="41" t="s">
        <v>829</v>
      </c>
      <c r="E30" s="26">
        <v>1</v>
      </c>
      <c r="F30" s="40"/>
      <c r="G30" s="40">
        <v>49386000</v>
      </c>
      <c r="H30" s="36"/>
      <c r="I30" s="36"/>
      <c r="J30" s="36"/>
      <c r="K30" s="36"/>
      <c r="L30" s="40">
        <v>49386000</v>
      </c>
      <c r="M30" s="40">
        <v>49386000</v>
      </c>
      <c r="N30" s="40"/>
      <c r="O30" s="40"/>
      <c r="P30" s="40"/>
      <c r="Q30" s="40"/>
    </row>
    <row r="31" ht="20.25" customHeight="1" spans="1:17">
      <c r="A31" s="25"/>
      <c r="B31" s="25" t="s">
        <v>881</v>
      </c>
      <c r="C31" s="25" t="str">
        <f t="shared" ref="C31:C54" si="13">"C23120000"&amp;"  "&amp;"维修和保养服务"</f>
        <v>C23120000  维修和保养服务</v>
      </c>
      <c r="D31" s="41" t="s">
        <v>797</v>
      </c>
      <c r="E31" s="26">
        <v>1</v>
      </c>
      <c r="F31" s="40"/>
      <c r="G31" s="40">
        <v>7000000</v>
      </c>
      <c r="H31" s="36"/>
      <c r="I31" s="36"/>
      <c r="J31" s="36"/>
      <c r="K31" s="36"/>
      <c r="L31" s="40">
        <v>7000000</v>
      </c>
      <c r="M31" s="40">
        <v>7000000</v>
      </c>
      <c r="N31" s="40"/>
      <c r="O31" s="40"/>
      <c r="P31" s="40"/>
      <c r="Q31" s="40"/>
    </row>
    <row r="32" ht="20.25" customHeight="1" spans="1:17">
      <c r="A32" s="25"/>
      <c r="B32" s="25" t="s">
        <v>882</v>
      </c>
      <c r="C32" s="25" t="str">
        <f>"C22040000"&amp;"  "&amp;"餐饮服务"</f>
        <v>C22040000  餐饮服务</v>
      </c>
      <c r="D32" s="41" t="s">
        <v>797</v>
      </c>
      <c r="E32" s="26">
        <v>1</v>
      </c>
      <c r="F32" s="40"/>
      <c r="G32" s="40">
        <v>3000000</v>
      </c>
      <c r="H32" s="36"/>
      <c r="I32" s="36"/>
      <c r="J32" s="36"/>
      <c r="K32" s="36"/>
      <c r="L32" s="40">
        <v>3000000</v>
      </c>
      <c r="M32" s="40">
        <v>3000000</v>
      </c>
      <c r="N32" s="40"/>
      <c r="O32" s="40"/>
      <c r="P32" s="40"/>
      <c r="Q32" s="40"/>
    </row>
    <row r="33" ht="20.25" customHeight="1" spans="1:17">
      <c r="A33" s="25"/>
      <c r="B33" s="25" t="s">
        <v>883</v>
      </c>
      <c r="C33" s="25" t="str">
        <f t="shared" si="1"/>
        <v>A05040101  复印纸</v>
      </c>
      <c r="D33" s="41" t="s">
        <v>863</v>
      </c>
      <c r="E33" s="26">
        <v>1</v>
      </c>
      <c r="F33" s="40">
        <v>1900000</v>
      </c>
      <c r="G33" s="40">
        <v>1900000</v>
      </c>
      <c r="H33" s="36"/>
      <c r="I33" s="36"/>
      <c r="J33" s="36"/>
      <c r="K33" s="36"/>
      <c r="L33" s="40">
        <v>1900000</v>
      </c>
      <c r="M33" s="40">
        <v>1900000</v>
      </c>
      <c r="N33" s="40"/>
      <c r="O33" s="40"/>
      <c r="P33" s="40"/>
      <c r="Q33" s="40"/>
    </row>
    <row r="34" ht="20.25" customHeight="1" spans="1:17">
      <c r="A34" s="39" t="s">
        <v>316</v>
      </c>
      <c r="B34" s="25"/>
      <c r="C34" s="25"/>
      <c r="D34" s="25"/>
      <c r="E34" s="25"/>
      <c r="F34" s="40"/>
      <c r="G34" s="40">
        <v>80000</v>
      </c>
      <c r="H34" s="40"/>
      <c r="I34" s="40"/>
      <c r="J34" s="36"/>
      <c r="K34" s="36"/>
      <c r="L34" s="40">
        <v>80000</v>
      </c>
      <c r="M34" s="40">
        <v>80000</v>
      </c>
      <c r="N34" s="40"/>
      <c r="O34" s="40"/>
      <c r="P34" s="40"/>
      <c r="Q34" s="40"/>
    </row>
    <row r="35" ht="20.25" customHeight="1" spans="1:17">
      <c r="A35" s="25"/>
      <c r="B35" s="25" t="s">
        <v>884</v>
      </c>
      <c r="C35" s="25" t="str">
        <f t="shared" si="5"/>
        <v>C23120301  车辆维修和保养服务</v>
      </c>
      <c r="D35" s="41" t="s">
        <v>797</v>
      </c>
      <c r="E35" s="26">
        <v>1</v>
      </c>
      <c r="F35" s="40"/>
      <c r="G35" s="40">
        <v>30000</v>
      </c>
      <c r="H35" s="36"/>
      <c r="I35" s="36"/>
      <c r="J35" s="36"/>
      <c r="K35" s="36"/>
      <c r="L35" s="40">
        <v>30000</v>
      </c>
      <c r="M35" s="40">
        <v>30000</v>
      </c>
      <c r="N35" s="40"/>
      <c r="O35" s="40"/>
      <c r="P35" s="40"/>
      <c r="Q35" s="40"/>
    </row>
    <row r="36" ht="20.25" customHeight="1" spans="1:17">
      <c r="A36" s="25"/>
      <c r="B36" s="25" t="s">
        <v>885</v>
      </c>
      <c r="C36" s="25" t="str">
        <f t="shared" ref="C36:C96" si="14">"C23120302"&amp;"  "&amp;"车辆加油、添加燃料服务"</f>
        <v>C23120302  车辆加油、添加燃料服务</v>
      </c>
      <c r="D36" s="41" t="s">
        <v>797</v>
      </c>
      <c r="E36" s="26">
        <v>1</v>
      </c>
      <c r="F36" s="40"/>
      <c r="G36" s="40">
        <v>50000</v>
      </c>
      <c r="H36" s="36"/>
      <c r="I36" s="36"/>
      <c r="J36" s="36"/>
      <c r="K36" s="36"/>
      <c r="L36" s="40">
        <v>50000</v>
      </c>
      <c r="M36" s="40">
        <v>50000</v>
      </c>
      <c r="N36" s="40"/>
      <c r="O36" s="40"/>
      <c r="P36" s="40"/>
      <c r="Q36" s="40"/>
    </row>
    <row r="37" ht="20.25" customHeight="1" spans="1:17">
      <c r="A37" s="39" t="s">
        <v>318</v>
      </c>
      <c r="B37" s="25"/>
      <c r="C37" s="25"/>
      <c r="D37" s="25"/>
      <c r="E37" s="25"/>
      <c r="F37" s="40">
        <v>180000</v>
      </c>
      <c r="G37" s="40">
        <v>180000</v>
      </c>
      <c r="H37" s="40"/>
      <c r="I37" s="40"/>
      <c r="J37" s="36"/>
      <c r="K37" s="36"/>
      <c r="L37" s="40">
        <v>180000</v>
      </c>
      <c r="M37" s="40">
        <v>180000</v>
      </c>
      <c r="N37" s="40"/>
      <c r="O37" s="40"/>
      <c r="P37" s="40"/>
      <c r="Q37" s="40"/>
    </row>
    <row r="38" ht="20.25" customHeight="1" spans="1:17">
      <c r="A38" s="25"/>
      <c r="B38" s="25" t="s">
        <v>886</v>
      </c>
      <c r="C38" s="25" t="str">
        <f t="shared" si="10"/>
        <v>C23120300  车辆维修和保养服务</v>
      </c>
      <c r="D38" s="41" t="s">
        <v>797</v>
      </c>
      <c r="E38" s="26">
        <v>2</v>
      </c>
      <c r="F38" s="40">
        <v>30000</v>
      </c>
      <c r="G38" s="40">
        <v>30000</v>
      </c>
      <c r="H38" s="36"/>
      <c r="I38" s="36"/>
      <c r="J38" s="36"/>
      <c r="K38" s="36"/>
      <c r="L38" s="40">
        <v>30000</v>
      </c>
      <c r="M38" s="40">
        <v>30000</v>
      </c>
      <c r="N38" s="40"/>
      <c r="O38" s="40"/>
      <c r="P38" s="40"/>
      <c r="Q38" s="40"/>
    </row>
    <row r="39" ht="20.25" customHeight="1" spans="1:17">
      <c r="A39" s="25"/>
      <c r="B39" s="25" t="s">
        <v>887</v>
      </c>
      <c r="C39" s="25" t="str">
        <f t="shared" si="9"/>
        <v>C21040001  物业管理服务</v>
      </c>
      <c r="D39" s="41" t="s">
        <v>797</v>
      </c>
      <c r="E39" s="26">
        <v>4</v>
      </c>
      <c r="F39" s="40">
        <v>60000</v>
      </c>
      <c r="G39" s="40">
        <v>60000</v>
      </c>
      <c r="H39" s="36"/>
      <c r="I39" s="36"/>
      <c r="J39" s="36"/>
      <c r="K39" s="36"/>
      <c r="L39" s="40">
        <v>60000</v>
      </c>
      <c r="M39" s="40">
        <v>60000</v>
      </c>
      <c r="N39" s="40"/>
      <c r="O39" s="40"/>
      <c r="P39" s="40"/>
      <c r="Q39" s="40"/>
    </row>
    <row r="40" ht="20.25" customHeight="1" spans="1:17">
      <c r="A40" s="25"/>
      <c r="B40" s="25" t="s">
        <v>888</v>
      </c>
      <c r="C40" s="25" t="str">
        <f t="shared" ref="C40:C80" si="15">"A07100300"&amp;"  "&amp;"纸制品"</f>
        <v>A07100300  纸制品</v>
      </c>
      <c r="D40" s="41" t="s">
        <v>874</v>
      </c>
      <c r="E40" s="26">
        <v>1</v>
      </c>
      <c r="F40" s="40">
        <v>45000</v>
      </c>
      <c r="G40" s="40">
        <v>45000</v>
      </c>
      <c r="H40" s="36"/>
      <c r="I40" s="36"/>
      <c r="J40" s="36"/>
      <c r="K40" s="36"/>
      <c r="L40" s="40">
        <v>45000</v>
      </c>
      <c r="M40" s="40">
        <v>45000</v>
      </c>
      <c r="N40" s="40"/>
      <c r="O40" s="40"/>
      <c r="P40" s="40"/>
      <c r="Q40" s="40"/>
    </row>
    <row r="41" ht="20.25" customHeight="1" spans="1:17">
      <c r="A41" s="25"/>
      <c r="B41" s="25" t="s">
        <v>889</v>
      </c>
      <c r="C41" s="25" t="str">
        <f t="shared" ref="C41:C82" si="16">"A02020000"&amp;"  "&amp;"办公设备"</f>
        <v>A02020000  办公设备</v>
      </c>
      <c r="D41" s="41" t="s">
        <v>874</v>
      </c>
      <c r="E41" s="26">
        <v>10</v>
      </c>
      <c r="F41" s="40">
        <v>45000</v>
      </c>
      <c r="G41" s="40">
        <v>45000</v>
      </c>
      <c r="H41" s="36"/>
      <c r="I41" s="36"/>
      <c r="J41" s="36"/>
      <c r="K41" s="36"/>
      <c r="L41" s="40">
        <v>45000</v>
      </c>
      <c r="M41" s="40">
        <v>45000</v>
      </c>
      <c r="N41" s="40"/>
      <c r="O41" s="40"/>
      <c r="P41" s="40"/>
      <c r="Q41" s="40"/>
    </row>
    <row r="42" ht="20.25" customHeight="1" spans="1:17">
      <c r="A42" s="39" t="s">
        <v>326</v>
      </c>
      <c r="B42" s="25"/>
      <c r="C42" s="25"/>
      <c r="D42" s="25"/>
      <c r="E42" s="25"/>
      <c r="F42" s="40">
        <v>27380</v>
      </c>
      <c r="G42" s="40">
        <v>27380</v>
      </c>
      <c r="H42" s="40"/>
      <c r="I42" s="40"/>
      <c r="J42" s="36"/>
      <c r="K42" s="36"/>
      <c r="L42" s="40">
        <v>27380</v>
      </c>
      <c r="M42" s="40">
        <v>27380</v>
      </c>
      <c r="N42" s="40"/>
      <c r="O42" s="40"/>
      <c r="P42" s="40"/>
      <c r="Q42" s="40"/>
    </row>
    <row r="43" ht="20.25" customHeight="1" spans="1:17">
      <c r="A43" s="25"/>
      <c r="B43" s="25" t="s">
        <v>890</v>
      </c>
      <c r="C43" s="25" t="str">
        <f t="shared" si="5"/>
        <v>C23120301  车辆维修和保养服务</v>
      </c>
      <c r="D43" s="41" t="s">
        <v>797</v>
      </c>
      <c r="E43" s="26">
        <v>1</v>
      </c>
      <c r="F43" s="40">
        <v>2000</v>
      </c>
      <c r="G43" s="40">
        <v>2000</v>
      </c>
      <c r="H43" s="36"/>
      <c r="I43" s="36"/>
      <c r="J43" s="36"/>
      <c r="K43" s="36"/>
      <c r="L43" s="40">
        <v>2000</v>
      </c>
      <c r="M43" s="40">
        <v>2000</v>
      </c>
      <c r="N43" s="40"/>
      <c r="O43" s="40"/>
      <c r="P43" s="40"/>
      <c r="Q43" s="40"/>
    </row>
    <row r="44" ht="20.25" customHeight="1" spans="1:17">
      <c r="A44" s="25"/>
      <c r="B44" s="25" t="s">
        <v>891</v>
      </c>
      <c r="C44" s="25" t="str">
        <f t="shared" si="0"/>
        <v>A05010000  家具</v>
      </c>
      <c r="D44" s="41" t="s">
        <v>637</v>
      </c>
      <c r="E44" s="26">
        <v>1</v>
      </c>
      <c r="F44" s="40">
        <v>1500</v>
      </c>
      <c r="G44" s="40">
        <v>1500</v>
      </c>
      <c r="H44" s="36"/>
      <c r="I44" s="36"/>
      <c r="J44" s="36"/>
      <c r="K44" s="36"/>
      <c r="L44" s="40">
        <v>1500</v>
      </c>
      <c r="M44" s="40">
        <v>1500</v>
      </c>
      <c r="N44" s="40"/>
      <c r="O44" s="40"/>
      <c r="P44" s="40"/>
      <c r="Q44" s="40"/>
    </row>
    <row r="45" ht="20.25" customHeight="1" spans="1:17">
      <c r="A45" s="25"/>
      <c r="B45" s="25" t="s">
        <v>892</v>
      </c>
      <c r="C45" s="25" t="str">
        <f t="shared" si="1"/>
        <v>A05040101  复印纸</v>
      </c>
      <c r="D45" s="41" t="s">
        <v>863</v>
      </c>
      <c r="E45" s="26">
        <v>20</v>
      </c>
      <c r="F45" s="40">
        <v>2800</v>
      </c>
      <c r="G45" s="40">
        <v>2800</v>
      </c>
      <c r="H45" s="36"/>
      <c r="I45" s="36"/>
      <c r="J45" s="36"/>
      <c r="K45" s="36"/>
      <c r="L45" s="40">
        <v>2800</v>
      </c>
      <c r="M45" s="40">
        <v>2800</v>
      </c>
      <c r="N45" s="40"/>
      <c r="O45" s="40"/>
      <c r="P45" s="40"/>
      <c r="Q45" s="40"/>
    </row>
    <row r="46" ht="20.25" customHeight="1" spans="1:17">
      <c r="A46" s="25"/>
      <c r="B46" s="25" t="s">
        <v>893</v>
      </c>
      <c r="C46" s="25" t="str">
        <f t="shared" si="1"/>
        <v>A05040101  复印纸</v>
      </c>
      <c r="D46" s="41" t="s">
        <v>863</v>
      </c>
      <c r="E46" s="26">
        <v>1</v>
      </c>
      <c r="F46" s="40">
        <v>140</v>
      </c>
      <c r="G46" s="40">
        <v>140</v>
      </c>
      <c r="H46" s="36"/>
      <c r="I46" s="36"/>
      <c r="J46" s="36"/>
      <c r="K46" s="36"/>
      <c r="L46" s="40">
        <v>140</v>
      </c>
      <c r="M46" s="40">
        <v>140</v>
      </c>
      <c r="N46" s="40"/>
      <c r="O46" s="40"/>
      <c r="P46" s="40"/>
      <c r="Q46" s="40"/>
    </row>
    <row r="47" ht="20.25" customHeight="1" spans="1:17">
      <c r="A47" s="25"/>
      <c r="B47" s="25" t="s">
        <v>894</v>
      </c>
      <c r="C47" s="25" t="str">
        <f t="shared" si="6"/>
        <v>C1804010201  机动车保险服务</v>
      </c>
      <c r="D47" s="41" t="s">
        <v>797</v>
      </c>
      <c r="E47" s="26">
        <v>1</v>
      </c>
      <c r="F47" s="40">
        <v>8000</v>
      </c>
      <c r="G47" s="40">
        <v>8000</v>
      </c>
      <c r="H47" s="36"/>
      <c r="I47" s="36"/>
      <c r="J47" s="36"/>
      <c r="K47" s="36"/>
      <c r="L47" s="40">
        <v>8000</v>
      </c>
      <c r="M47" s="40">
        <v>8000</v>
      </c>
      <c r="N47" s="40"/>
      <c r="O47" s="40"/>
      <c r="P47" s="40"/>
      <c r="Q47" s="40"/>
    </row>
    <row r="48" ht="20.25" customHeight="1" spans="1:17">
      <c r="A48" s="25"/>
      <c r="B48" s="25" t="s">
        <v>895</v>
      </c>
      <c r="C48" s="25" t="str">
        <f t="shared" si="1"/>
        <v>A05040101  复印纸</v>
      </c>
      <c r="D48" s="41" t="s">
        <v>863</v>
      </c>
      <c r="E48" s="26">
        <v>1</v>
      </c>
      <c r="F48" s="40">
        <v>140</v>
      </c>
      <c r="G48" s="40">
        <v>140</v>
      </c>
      <c r="H48" s="36"/>
      <c r="I48" s="36"/>
      <c r="J48" s="36"/>
      <c r="K48" s="36"/>
      <c r="L48" s="40">
        <v>140</v>
      </c>
      <c r="M48" s="40">
        <v>140</v>
      </c>
      <c r="N48" s="40"/>
      <c r="O48" s="40"/>
      <c r="P48" s="40"/>
      <c r="Q48" s="40"/>
    </row>
    <row r="49" ht="20.25" customHeight="1" spans="1:17">
      <c r="A49" s="25"/>
      <c r="B49" s="25" t="s">
        <v>896</v>
      </c>
      <c r="C49" s="25" t="str">
        <f t="shared" si="1"/>
        <v>A05040101  复印纸</v>
      </c>
      <c r="D49" s="41" t="s">
        <v>863</v>
      </c>
      <c r="E49" s="26">
        <v>20</v>
      </c>
      <c r="F49" s="40">
        <v>2800</v>
      </c>
      <c r="G49" s="40">
        <v>2800</v>
      </c>
      <c r="H49" s="36"/>
      <c r="I49" s="36"/>
      <c r="J49" s="36"/>
      <c r="K49" s="36"/>
      <c r="L49" s="40">
        <v>2800</v>
      </c>
      <c r="M49" s="40">
        <v>2800</v>
      </c>
      <c r="N49" s="40"/>
      <c r="O49" s="40"/>
      <c r="P49" s="40"/>
      <c r="Q49" s="40"/>
    </row>
    <row r="50" ht="20.25" customHeight="1" spans="1:17">
      <c r="A50" s="25"/>
      <c r="B50" s="25" t="s">
        <v>897</v>
      </c>
      <c r="C50" s="25" t="str">
        <f t="shared" si="11"/>
        <v>C23090100  印刷服务</v>
      </c>
      <c r="D50" s="41" t="s">
        <v>898</v>
      </c>
      <c r="E50" s="26">
        <v>1</v>
      </c>
      <c r="F50" s="40">
        <v>10000</v>
      </c>
      <c r="G50" s="40">
        <v>10000</v>
      </c>
      <c r="H50" s="36"/>
      <c r="I50" s="36"/>
      <c r="J50" s="36"/>
      <c r="K50" s="36"/>
      <c r="L50" s="40">
        <v>10000</v>
      </c>
      <c r="M50" s="40">
        <v>10000</v>
      </c>
      <c r="N50" s="40"/>
      <c r="O50" s="40"/>
      <c r="P50" s="40"/>
      <c r="Q50" s="40"/>
    </row>
    <row r="51" ht="20.25" customHeight="1" spans="1:17">
      <c r="A51" s="39" t="s">
        <v>278</v>
      </c>
      <c r="B51" s="25"/>
      <c r="C51" s="25"/>
      <c r="D51" s="25"/>
      <c r="E51" s="25"/>
      <c r="F51" s="40"/>
      <c r="G51" s="40">
        <v>1914495</v>
      </c>
      <c r="H51" s="40"/>
      <c r="I51" s="40"/>
      <c r="J51" s="36"/>
      <c r="K51" s="36"/>
      <c r="L51" s="40">
        <v>1914495</v>
      </c>
      <c r="M51" s="40">
        <v>1914495</v>
      </c>
      <c r="N51" s="40"/>
      <c r="O51" s="40"/>
      <c r="P51" s="40"/>
      <c r="Q51" s="40"/>
    </row>
    <row r="52" ht="20.25" customHeight="1" spans="1:17">
      <c r="A52" s="25"/>
      <c r="B52" s="25" t="s">
        <v>231</v>
      </c>
      <c r="C52" s="25" t="str">
        <f t="shared" ref="C52:C94" si="17">"C2309019999"&amp;"  "&amp;"其他印刷服务"</f>
        <v>C2309019999  其他印刷服务</v>
      </c>
      <c r="D52" s="41" t="s">
        <v>797</v>
      </c>
      <c r="E52" s="26">
        <v>1</v>
      </c>
      <c r="F52" s="40"/>
      <c r="G52" s="40">
        <v>55000</v>
      </c>
      <c r="H52" s="36"/>
      <c r="I52" s="36"/>
      <c r="J52" s="36"/>
      <c r="K52" s="36"/>
      <c r="L52" s="40">
        <v>55000</v>
      </c>
      <c r="M52" s="40">
        <v>55000</v>
      </c>
      <c r="N52" s="40"/>
      <c r="O52" s="40"/>
      <c r="P52" s="40"/>
      <c r="Q52" s="40"/>
    </row>
    <row r="53" ht="20.25" customHeight="1" spans="1:17">
      <c r="A53" s="25"/>
      <c r="B53" s="25" t="s">
        <v>285</v>
      </c>
      <c r="C53" s="25" t="str">
        <f t="shared" si="12"/>
        <v>A02000000  设备</v>
      </c>
      <c r="D53" s="41" t="s">
        <v>899</v>
      </c>
      <c r="E53" s="26">
        <v>1</v>
      </c>
      <c r="F53" s="40"/>
      <c r="G53" s="40">
        <v>1129800</v>
      </c>
      <c r="H53" s="36"/>
      <c r="I53" s="36"/>
      <c r="J53" s="36"/>
      <c r="K53" s="36"/>
      <c r="L53" s="40">
        <v>1129800</v>
      </c>
      <c r="M53" s="40">
        <v>1129800</v>
      </c>
      <c r="N53" s="40"/>
      <c r="O53" s="40"/>
      <c r="P53" s="40"/>
      <c r="Q53" s="40"/>
    </row>
    <row r="54" ht="20.25" customHeight="1" spans="1:17">
      <c r="A54" s="25"/>
      <c r="B54" s="25" t="s">
        <v>878</v>
      </c>
      <c r="C54" s="25" t="str">
        <f t="shared" si="13"/>
        <v>C23120000  维修和保养服务</v>
      </c>
      <c r="D54" s="41" t="s">
        <v>797</v>
      </c>
      <c r="E54" s="26">
        <v>1</v>
      </c>
      <c r="F54" s="40"/>
      <c r="G54" s="40">
        <v>75000</v>
      </c>
      <c r="H54" s="36"/>
      <c r="I54" s="36"/>
      <c r="J54" s="36"/>
      <c r="K54" s="36"/>
      <c r="L54" s="40">
        <v>75000</v>
      </c>
      <c r="M54" s="40">
        <v>75000</v>
      </c>
      <c r="N54" s="40"/>
      <c r="O54" s="40"/>
      <c r="P54" s="40"/>
      <c r="Q54" s="40"/>
    </row>
    <row r="55" ht="20.25" customHeight="1" spans="1:17">
      <c r="A55" s="25"/>
      <c r="B55" s="25" t="s">
        <v>248</v>
      </c>
      <c r="C55" s="25" t="str">
        <f t="shared" si="1"/>
        <v>A05040101  复印纸</v>
      </c>
      <c r="D55" s="41" t="s">
        <v>863</v>
      </c>
      <c r="E55" s="26">
        <v>1</v>
      </c>
      <c r="F55" s="40"/>
      <c r="G55" s="40">
        <v>25575</v>
      </c>
      <c r="H55" s="36"/>
      <c r="I55" s="36"/>
      <c r="J55" s="36"/>
      <c r="K55" s="36"/>
      <c r="L55" s="40">
        <v>25575</v>
      </c>
      <c r="M55" s="40">
        <v>25575</v>
      </c>
      <c r="N55" s="40"/>
      <c r="O55" s="40"/>
      <c r="P55" s="40"/>
      <c r="Q55" s="40"/>
    </row>
    <row r="56" ht="20.25" customHeight="1" spans="1:17">
      <c r="A56" s="25"/>
      <c r="B56" s="25" t="s">
        <v>879</v>
      </c>
      <c r="C56" s="25" t="str">
        <f>"A05000000"&amp;"  "&amp;"家具和用具"</f>
        <v>A05000000  家具和用具</v>
      </c>
      <c r="D56" s="41" t="s">
        <v>874</v>
      </c>
      <c r="E56" s="26">
        <v>1</v>
      </c>
      <c r="F56" s="40"/>
      <c r="G56" s="40">
        <v>4000</v>
      </c>
      <c r="H56" s="36"/>
      <c r="I56" s="36"/>
      <c r="J56" s="36"/>
      <c r="K56" s="36"/>
      <c r="L56" s="40">
        <v>4000</v>
      </c>
      <c r="M56" s="40">
        <v>4000</v>
      </c>
      <c r="N56" s="40"/>
      <c r="O56" s="40"/>
      <c r="P56" s="40"/>
      <c r="Q56" s="40"/>
    </row>
    <row r="57" ht="20.25" customHeight="1" spans="1:17">
      <c r="A57" s="25"/>
      <c r="B57" s="25" t="s">
        <v>283</v>
      </c>
      <c r="C57" s="25" t="str">
        <f t="shared" si="12"/>
        <v>A02000000  设备</v>
      </c>
      <c r="D57" s="41" t="s">
        <v>899</v>
      </c>
      <c r="E57" s="26">
        <v>1</v>
      </c>
      <c r="F57" s="40"/>
      <c r="G57" s="40">
        <v>35000</v>
      </c>
      <c r="H57" s="36"/>
      <c r="I57" s="36"/>
      <c r="J57" s="36"/>
      <c r="K57" s="36"/>
      <c r="L57" s="40">
        <v>35000</v>
      </c>
      <c r="M57" s="40">
        <v>35000</v>
      </c>
      <c r="N57" s="40"/>
      <c r="O57" s="40"/>
      <c r="P57" s="40"/>
      <c r="Q57" s="40"/>
    </row>
    <row r="58" ht="20.25" customHeight="1" spans="1:17">
      <c r="A58" s="25"/>
      <c r="B58" s="25" t="s">
        <v>900</v>
      </c>
      <c r="C58" s="25" t="str">
        <f>"C23160000"&amp;"  "&amp;"建筑物清洁服务"</f>
        <v>C23160000  建筑物清洁服务</v>
      </c>
      <c r="D58" s="41" t="s">
        <v>797</v>
      </c>
      <c r="E58" s="26">
        <v>1</v>
      </c>
      <c r="F58" s="40"/>
      <c r="G58" s="40">
        <v>120000</v>
      </c>
      <c r="H58" s="36"/>
      <c r="I58" s="36"/>
      <c r="J58" s="36"/>
      <c r="K58" s="36"/>
      <c r="L58" s="40">
        <v>120000</v>
      </c>
      <c r="M58" s="40">
        <v>120000</v>
      </c>
      <c r="N58" s="40"/>
      <c r="O58" s="40"/>
      <c r="P58" s="40"/>
      <c r="Q58" s="40"/>
    </row>
    <row r="59" ht="20.25" customHeight="1" spans="1:17">
      <c r="A59" s="25"/>
      <c r="B59" s="25" t="s">
        <v>901</v>
      </c>
      <c r="C59" s="25" t="str">
        <f>"C16000000"&amp;"  "&amp;"信息技术服务"</f>
        <v>C16000000  信息技术服务</v>
      </c>
      <c r="D59" s="41" t="s">
        <v>797</v>
      </c>
      <c r="E59" s="26">
        <v>1</v>
      </c>
      <c r="F59" s="40"/>
      <c r="G59" s="40">
        <v>200000</v>
      </c>
      <c r="H59" s="36"/>
      <c r="I59" s="36"/>
      <c r="J59" s="36"/>
      <c r="K59" s="36"/>
      <c r="L59" s="40">
        <v>200000</v>
      </c>
      <c r="M59" s="40">
        <v>200000</v>
      </c>
      <c r="N59" s="40"/>
      <c r="O59" s="40"/>
      <c r="P59" s="40"/>
      <c r="Q59" s="40"/>
    </row>
    <row r="60" ht="20.25" customHeight="1" spans="1:17">
      <c r="A60" s="25"/>
      <c r="B60" s="25" t="s">
        <v>902</v>
      </c>
      <c r="C60" s="25" t="str">
        <f>"C05040300"&amp;"  "&amp;"保安服务"</f>
        <v>C05040300  保安服务</v>
      </c>
      <c r="D60" s="41" t="s">
        <v>405</v>
      </c>
      <c r="E60" s="26">
        <v>1</v>
      </c>
      <c r="F60" s="40"/>
      <c r="G60" s="40">
        <v>270120</v>
      </c>
      <c r="H60" s="36"/>
      <c r="I60" s="36"/>
      <c r="J60" s="36"/>
      <c r="K60" s="36"/>
      <c r="L60" s="40">
        <v>270120</v>
      </c>
      <c r="M60" s="40">
        <v>270120</v>
      </c>
      <c r="N60" s="40"/>
      <c r="O60" s="40"/>
      <c r="P60" s="40"/>
      <c r="Q60" s="40"/>
    </row>
    <row r="61" ht="20.25" customHeight="1" spans="1:17">
      <c r="A61" s="39" t="s">
        <v>296</v>
      </c>
      <c r="B61" s="25"/>
      <c r="C61" s="25"/>
      <c r="D61" s="25"/>
      <c r="E61" s="25"/>
      <c r="F61" s="40">
        <v>337720</v>
      </c>
      <c r="G61" s="40">
        <v>8262720</v>
      </c>
      <c r="H61" s="40"/>
      <c r="I61" s="40"/>
      <c r="J61" s="36"/>
      <c r="K61" s="36"/>
      <c r="L61" s="40">
        <v>8262720</v>
      </c>
      <c r="M61" s="40">
        <v>8262720</v>
      </c>
      <c r="N61" s="40"/>
      <c r="O61" s="40"/>
      <c r="P61" s="40"/>
      <c r="Q61" s="40"/>
    </row>
    <row r="62" ht="20.25" customHeight="1" spans="1:17">
      <c r="A62" s="25"/>
      <c r="B62" s="25" t="s">
        <v>903</v>
      </c>
      <c r="C62" s="25" t="str">
        <f t="shared" si="9"/>
        <v>C21040001  物业管理服务</v>
      </c>
      <c r="D62" s="41" t="s">
        <v>405</v>
      </c>
      <c r="E62" s="26">
        <v>1</v>
      </c>
      <c r="F62" s="40">
        <v>99000</v>
      </c>
      <c r="G62" s="40">
        <v>99000</v>
      </c>
      <c r="H62" s="36"/>
      <c r="I62" s="36"/>
      <c r="J62" s="36"/>
      <c r="K62" s="36"/>
      <c r="L62" s="40">
        <v>99000</v>
      </c>
      <c r="M62" s="40">
        <v>99000</v>
      </c>
      <c r="N62" s="40"/>
      <c r="O62" s="40"/>
      <c r="P62" s="40"/>
      <c r="Q62" s="40"/>
    </row>
    <row r="63" ht="20.25" customHeight="1" spans="1:17">
      <c r="A63" s="25"/>
      <c r="B63" s="25" t="s">
        <v>904</v>
      </c>
      <c r="C63" s="25" t="str">
        <f t="shared" si="4"/>
        <v>A05010502  文件柜</v>
      </c>
      <c r="D63" s="41" t="s">
        <v>637</v>
      </c>
      <c r="E63" s="26">
        <v>5</v>
      </c>
      <c r="F63" s="40">
        <v>4250</v>
      </c>
      <c r="G63" s="40">
        <v>4250</v>
      </c>
      <c r="H63" s="36"/>
      <c r="I63" s="36"/>
      <c r="J63" s="36"/>
      <c r="K63" s="36"/>
      <c r="L63" s="40">
        <v>4250</v>
      </c>
      <c r="M63" s="40">
        <v>4250</v>
      </c>
      <c r="N63" s="40"/>
      <c r="O63" s="40"/>
      <c r="P63" s="40"/>
      <c r="Q63" s="40"/>
    </row>
    <row r="64" ht="20.25" customHeight="1" spans="1:17">
      <c r="A64" s="25"/>
      <c r="B64" s="25" t="s">
        <v>905</v>
      </c>
      <c r="C64" s="25" t="str">
        <f>"A02021006"&amp;"  "&amp;"票据打印机"</f>
        <v>A02021006  票据打印机</v>
      </c>
      <c r="D64" s="41" t="s">
        <v>829</v>
      </c>
      <c r="E64" s="26">
        <v>4</v>
      </c>
      <c r="F64" s="40">
        <v>6000</v>
      </c>
      <c r="G64" s="40">
        <v>6000</v>
      </c>
      <c r="H64" s="36"/>
      <c r="I64" s="36"/>
      <c r="J64" s="36"/>
      <c r="K64" s="36"/>
      <c r="L64" s="40">
        <v>6000</v>
      </c>
      <c r="M64" s="40">
        <v>6000</v>
      </c>
      <c r="N64" s="40"/>
      <c r="O64" s="40"/>
      <c r="P64" s="40"/>
      <c r="Q64" s="40"/>
    </row>
    <row r="65" ht="20.25" customHeight="1" spans="1:17">
      <c r="A65" s="25"/>
      <c r="B65" s="25" t="s">
        <v>906</v>
      </c>
      <c r="C65" s="25" t="str">
        <f>"A02020200"&amp;"  "&amp;"投影仪"</f>
        <v>A02020200  投影仪</v>
      </c>
      <c r="D65" s="41" t="s">
        <v>829</v>
      </c>
      <c r="E65" s="26">
        <v>1</v>
      </c>
      <c r="F65" s="40">
        <v>10000</v>
      </c>
      <c r="G65" s="40">
        <v>10000</v>
      </c>
      <c r="H65" s="36"/>
      <c r="I65" s="36"/>
      <c r="J65" s="36"/>
      <c r="K65" s="36"/>
      <c r="L65" s="40">
        <v>10000</v>
      </c>
      <c r="M65" s="40">
        <v>10000</v>
      </c>
      <c r="N65" s="40"/>
      <c r="O65" s="40"/>
      <c r="P65" s="40"/>
      <c r="Q65" s="40"/>
    </row>
    <row r="66" ht="20.25" customHeight="1" spans="1:17">
      <c r="A66" s="25"/>
      <c r="B66" s="25" t="s">
        <v>907</v>
      </c>
      <c r="C66" s="25" t="str">
        <f t="shared" ref="C66:C70" si="18">"A05010599"&amp;"  "&amp;"其他柜类"</f>
        <v>A05010599  其他柜类</v>
      </c>
      <c r="D66" s="41" t="s">
        <v>637</v>
      </c>
      <c r="E66" s="26">
        <v>6</v>
      </c>
      <c r="F66" s="40">
        <v>5520</v>
      </c>
      <c r="G66" s="40">
        <v>5520</v>
      </c>
      <c r="H66" s="36"/>
      <c r="I66" s="36"/>
      <c r="J66" s="36"/>
      <c r="K66" s="36"/>
      <c r="L66" s="40">
        <v>5520</v>
      </c>
      <c r="M66" s="40">
        <v>5520</v>
      </c>
      <c r="N66" s="40"/>
      <c r="O66" s="40"/>
      <c r="P66" s="40"/>
      <c r="Q66" s="40"/>
    </row>
    <row r="67" ht="20.25" customHeight="1" spans="1:17">
      <c r="A67" s="25"/>
      <c r="B67" s="25" t="s">
        <v>908</v>
      </c>
      <c r="C67" s="25" t="str">
        <f t="shared" si="3"/>
        <v>A02320000  医疗设备</v>
      </c>
      <c r="D67" s="41" t="s">
        <v>899</v>
      </c>
      <c r="E67" s="26">
        <v>1</v>
      </c>
      <c r="F67" s="40"/>
      <c r="G67" s="40">
        <v>3850000</v>
      </c>
      <c r="H67" s="36"/>
      <c r="I67" s="36"/>
      <c r="J67" s="36"/>
      <c r="K67" s="36"/>
      <c r="L67" s="40">
        <v>3850000</v>
      </c>
      <c r="M67" s="40">
        <v>3850000</v>
      </c>
      <c r="N67" s="40"/>
      <c r="O67" s="40"/>
      <c r="P67" s="40"/>
      <c r="Q67" s="40"/>
    </row>
    <row r="68" ht="20.25" customHeight="1" spans="1:17">
      <c r="A68" s="25"/>
      <c r="B68" s="25" t="s">
        <v>909</v>
      </c>
      <c r="C68" s="25" t="str">
        <f>"A05010401"&amp;"  "&amp;"三人沙发"</f>
        <v>A05010401  三人沙发</v>
      </c>
      <c r="D68" s="41" t="s">
        <v>910</v>
      </c>
      <c r="E68" s="26">
        <v>5</v>
      </c>
      <c r="F68" s="40">
        <v>10000</v>
      </c>
      <c r="G68" s="40">
        <v>10000</v>
      </c>
      <c r="H68" s="36"/>
      <c r="I68" s="36"/>
      <c r="J68" s="36"/>
      <c r="K68" s="36"/>
      <c r="L68" s="40">
        <v>10000</v>
      </c>
      <c r="M68" s="40">
        <v>10000</v>
      </c>
      <c r="N68" s="40"/>
      <c r="O68" s="40"/>
      <c r="P68" s="40"/>
      <c r="Q68" s="40"/>
    </row>
    <row r="69" ht="20.25" customHeight="1" spans="1:17">
      <c r="A69" s="25"/>
      <c r="B69" s="25" t="s">
        <v>911</v>
      </c>
      <c r="C69" s="25" t="str">
        <f>"A05010301"&amp;"  "&amp;"办公椅"</f>
        <v>A05010301  办公椅</v>
      </c>
      <c r="D69" s="41" t="s">
        <v>912</v>
      </c>
      <c r="E69" s="26">
        <v>10</v>
      </c>
      <c r="F69" s="40">
        <v>2250</v>
      </c>
      <c r="G69" s="40">
        <v>2250</v>
      </c>
      <c r="H69" s="36"/>
      <c r="I69" s="36"/>
      <c r="J69" s="36"/>
      <c r="K69" s="36"/>
      <c r="L69" s="40">
        <v>2250</v>
      </c>
      <c r="M69" s="40">
        <v>2250</v>
      </c>
      <c r="N69" s="40"/>
      <c r="O69" s="40"/>
      <c r="P69" s="40"/>
      <c r="Q69" s="40"/>
    </row>
    <row r="70" ht="20.25" customHeight="1" spans="1:17">
      <c r="A70" s="25"/>
      <c r="B70" s="25" t="s">
        <v>913</v>
      </c>
      <c r="C70" s="25" t="str">
        <f t="shared" si="18"/>
        <v>A05010599  其他柜类</v>
      </c>
      <c r="D70" s="41" t="s">
        <v>637</v>
      </c>
      <c r="E70" s="26">
        <v>10</v>
      </c>
      <c r="F70" s="40">
        <v>7000</v>
      </c>
      <c r="G70" s="40">
        <v>7000</v>
      </c>
      <c r="H70" s="36"/>
      <c r="I70" s="36"/>
      <c r="J70" s="36"/>
      <c r="K70" s="36"/>
      <c r="L70" s="40">
        <v>7000</v>
      </c>
      <c r="M70" s="40">
        <v>7000</v>
      </c>
      <c r="N70" s="40"/>
      <c r="O70" s="40"/>
      <c r="P70" s="40"/>
      <c r="Q70" s="40"/>
    </row>
    <row r="71" ht="20.25" customHeight="1" spans="1:17">
      <c r="A71" s="25"/>
      <c r="B71" s="25" t="s">
        <v>914</v>
      </c>
      <c r="C71" s="25" t="str">
        <f>"A05010399"&amp;"  "&amp;"其他椅凳类"</f>
        <v>A05010399  其他椅凳类</v>
      </c>
      <c r="D71" s="41" t="s">
        <v>876</v>
      </c>
      <c r="E71" s="26">
        <v>25</v>
      </c>
      <c r="F71" s="40">
        <v>25000</v>
      </c>
      <c r="G71" s="40">
        <v>25000</v>
      </c>
      <c r="H71" s="36"/>
      <c r="I71" s="36"/>
      <c r="J71" s="36"/>
      <c r="K71" s="36"/>
      <c r="L71" s="40">
        <v>25000</v>
      </c>
      <c r="M71" s="40">
        <v>25000</v>
      </c>
      <c r="N71" s="40"/>
      <c r="O71" s="40"/>
      <c r="P71" s="40"/>
      <c r="Q71" s="40"/>
    </row>
    <row r="72" ht="20.25" customHeight="1" spans="1:17">
      <c r="A72" s="25"/>
      <c r="B72" s="25" t="s">
        <v>915</v>
      </c>
      <c r="C72" s="25" t="str">
        <f t="shared" si="5"/>
        <v>C23120301  车辆维修和保养服务</v>
      </c>
      <c r="D72" s="41" t="s">
        <v>405</v>
      </c>
      <c r="E72" s="26">
        <v>1</v>
      </c>
      <c r="F72" s="40"/>
      <c r="G72" s="40">
        <v>30000</v>
      </c>
      <c r="H72" s="36"/>
      <c r="I72" s="36"/>
      <c r="J72" s="36"/>
      <c r="K72" s="36"/>
      <c r="L72" s="40">
        <v>30000</v>
      </c>
      <c r="M72" s="40">
        <v>30000</v>
      </c>
      <c r="N72" s="40"/>
      <c r="O72" s="40"/>
      <c r="P72" s="40"/>
      <c r="Q72" s="40"/>
    </row>
    <row r="73" ht="20.25" customHeight="1" spans="1:17">
      <c r="A73" s="25"/>
      <c r="B73" s="25" t="s">
        <v>916</v>
      </c>
      <c r="C73" s="25" t="str">
        <f>"B08010000"&amp;"  "&amp;"房屋修缮"</f>
        <v>B08010000  房屋修缮</v>
      </c>
      <c r="D73" s="41" t="s">
        <v>917</v>
      </c>
      <c r="E73" s="26">
        <v>1</v>
      </c>
      <c r="F73" s="40"/>
      <c r="G73" s="40">
        <v>4000000</v>
      </c>
      <c r="H73" s="36"/>
      <c r="I73" s="36"/>
      <c r="J73" s="36"/>
      <c r="K73" s="36"/>
      <c r="L73" s="40">
        <v>4000000</v>
      </c>
      <c r="M73" s="40">
        <v>4000000</v>
      </c>
      <c r="N73" s="40"/>
      <c r="O73" s="40"/>
      <c r="P73" s="40"/>
      <c r="Q73" s="40"/>
    </row>
    <row r="74" ht="20.25" customHeight="1" spans="1:17">
      <c r="A74" s="25"/>
      <c r="B74" s="25" t="s">
        <v>918</v>
      </c>
      <c r="C74" s="25" t="str">
        <f t="shared" si="8"/>
        <v>A05010201  办公桌</v>
      </c>
      <c r="D74" s="41" t="s">
        <v>876</v>
      </c>
      <c r="E74" s="26">
        <v>5</v>
      </c>
      <c r="F74" s="40">
        <v>3500</v>
      </c>
      <c r="G74" s="40">
        <v>3500</v>
      </c>
      <c r="H74" s="36"/>
      <c r="I74" s="36"/>
      <c r="J74" s="36"/>
      <c r="K74" s="36"/>
      <c r="L74" s="40">
        <v>3500</v>
      </c>
      <c r="M74" s="40">
        <v>3500</v>
      </c>
      <c r="N74" s="40"/>
      <c r="O74" s="40"/>
      <c r="P74" s="40"/>
      <c r="Q74" s="40"/>
    </row>
    <row r="75" ht="20.25" customHeight="1" spans="1:17">
      <c r="A75" s="25"/>
      <c r="B75" s="25" t="s">
        <v>919</v>
      </c>
      <c r="C75" s="25" t="str">
        <f t="shared" si="2"/>
        <v>A02010105  台式计算机</v>
      </c>
      <c r="D75" s="41" t="s">
        <v>829</v>
      </c>
      <c r="E75" s="26">
        <v>5</v>
      </c>
      <c r="F75" s="40">
        <v>25000</v>
      </c>
      <c r="G75" s="40">
        <v>25000</v>
      </c>
      <c r="H75" s="36"/>
      <c r="I75" s="36"/>
      <c r="J75" s="36"/>
      <c r="K75" s="36"/>
      <c r="L75" s="40">
        <v>25000</v>
      </c>
      <c r="M75" s="40">
        <v>25000</v>
      </c>
      <c r="N75" s="40"/>
      <c r="O75" s="40"/>
      <c r="P75" s="40"/>
      <c r="Q75" s="40"/>
    </row>
    <row r="76" ht="20.25" customHeight="1" spans="1:17">
      <c r="A76" s="25"/>
      <c r="B76" s="25" t="s">
        <v>920</v>
      </c>
      <c r="C76" s="25" t="str">
        <f t="shared" si="9"/>
        <v>C21040001  物业管理服务</v>
      </c>
      <c r="D76" s="41" t="s">
        <v>405</v>
      </c>
      <c r="E76" s="26">
        <v>1</v>
      </c>
      <c r="F76" s="40">
        <v>91200</v>
      </c>
      <c r="G76" s="40">
        <v>91200</v>
      </c>
      <c r="H76" s="36"/>
      <c r="I76" s="36"/>
      <c r="J76" s="36"/>
      <c r="K76" s="36"/>
      <c r="L76" s="40">
        <v>91200</v>
      </c>
      <c r="M76" s="40">
        <v>91200</v>
      </c>
      <c r="N76" s="40"/>
      <c r="O76" s="40"/>
      <c r="P76" s="40"/>
      <c r="Q76" s="40"/>
    </row>
    <row r="77" ht="20.25" customHeight="1" spans="1:17">
      <c r="A77" s="25"/>
      <c r="B77" s="25" t="s">
        <v>921</v>
      </c>
      <c r="C77" s="25" t="str">
        <f t="shared" si="6"/>
        <v>C1804010201  机动车保险服务</v>
      </c>
      <c r="D77" s="41" t="s">
        <v>922</v>
      </c>
      <c r="E77" s="26">
        <v>3</v>
      </c>
      <c r="F77" s="40"/>
      <c r="G77" s="40">
        <v>15000</v>
      </c>
      <c r="H77" s="36"/>
      <c r="I77" s="36"/>
      <c r="J77" s="36"/>
      <c r="K77" s="36"/>
      <c r="L77" s="40">
        <v>15000</v>
      </c>
      <c r="M77" s="40">
        <v>15000</v>
      </c>
      <c r="N77" s="40"/>
      <c r="O77" s="40"/>
      <c r="P77" s="40"/>
      <c r="Q77" s="40"/>
    </row>
    <row r="78" ht="20.25" customHeight="1" spans="1:17">
      <c r="A78" s="25"/>
      <c r="B78" s="25" t="s">
        <v>923</v>
      </c>
      <c r="C78" s="25" t="str">
        <f>"A02021003"&amp;"  "&amp;"A4黑白打印机"</f>
        <v>A02021003  A4黑白打印机</v>
      </c>
      <c r="D78" s="41" t="s">
        <v>829</v>
      </c>
      <c r="E78" s="26">
        <v>6</v>
      </c>
      <c r="F78" s="40">
        <v>9000</v>
      </c>
      <c r="G78" s="40">
        <v>9000</v>
      </c>
      <c r="H78" s="36"/>
      <c r="I78" s="36"/>
      <c r="J78" s="36"/>
      <c r="K78" s="36"/>
      <c r="L78" s="40">
        <v>9000</v>
      </c>
      <c r="M78" s="40">
        <v>9000</v>
      </c>
      <c r="N78" s="40"/>
      <c r="O78" s="40"/>
      <c r="P78" s="40"/>
      <c r="Q78" s="40"/>
    </row>
    <row r="79" ht="20.25" customHeight="1" spans="1:17">
      <c r="A79" s="25"/>
      <c r="B79" s="25" t="s">
        <v>924</v>
      </c>
      <c r="C79" s="25" t="str">
        <f t="shared" si="14"/>
        <v>C23120302  车辆加油、添加燃料服务</v>
      </c>
      <c r="D79" s="41" t="s">
        <v>405</v>
      </c>
      <c r="E79" s="26">
        <v>1</v>
      </c>
      <c r="F79" s="40"/>
      <c r="G79" s="40">
        <v>30000</v>
      </c>
      <c r="H79" s="36"/>
      <c r="I79" s="36"/>
      <c r="J79" s="36"/>
      <c r="K79" s="36"/>
      <c r="L79" s="40">
        <v>30000</v>
      </c>
      <c r="M79" s="40">
        <v>30000</v>
      </c>
      <c r="N79" s="40"/>
      <c r="O79" s="40"/>
      <c r="P79" s="40"/>
      <c r="Q79" s="40"/>
    </row>
    <row r="80" ht="20.25" customHeight="1" spans="1:17">
      <c r="A80" s="25"/>
      <c r="B80" s="25" t="s">
        <v>870</v>
      </c>
      <c r="C80" s="25" t="str">
        <f t="shared" si="15"/>
        <v>A07100300  纸制品</v>
      </c>
      <c r="D80" s="41" t="s">
        <v>863</v>
      </c>
      <c r="E80" s="26">
        <v>200</v>
      </c>
      <c r="F80" s="40">
        <v>40000</v>
      </c>
      <c r="G80" s="40">
        <v>40000</v>
      </c>
      <c r="H80" s="36"/>
      <c r="I80" s="36"/>
      <c r="J80" s="36"/>
      <c r="K80" s="36"/>
      <c r="L80" s="40">
        <v>40000</v>
      </c>
      <c r="M80" s="40">
        <v>40000</v>
      </c>
      <c r="N80" s="40"/>
      <c r="O80" s="40"/>
      <c r="P80" s="40"/>
      <c r="Q80" s="40"/>
    </row>
    <row r="81" ht="20.25" customHeight="1" spans="1:17">
      <c r="A81" s="39" t="s">
        <v>373</v>
      </c>
      <c r="B81" s="25"/>
      <c r="C81" s="25"/>
      <c r="D81" s="25"/>
      <c r="E81" s="25"/>
      <c r="F81" s="40">
        <v>4129610</v>
      </c>
      <c r="G81" s="40">
        <v>7465310</v>
      </c>
      <c r="H81" s="40"/>
      <c r="I81" s="40"/>
      <c r="J81" s="36"/>
      <c r="K81" s="36"/>
      <c r="L81" s="40">
        <v>7465310</v>
      </c>
      <c r="M81" s="40">
        <v>7465310</v>
      </c>
      <c r="N81" s="40"/>
      <c r="O81" s="40"/>
      <c r="P81" s="40"/>
      <c r="Q81" s="40"/>
    </row>
    <row r="82" ht="20.25" customHeight="1" spans="1:17">
      <c r="A82" s="25"/>
      <c r="B82" s="25" t="s">
        <v>925</v>
      </c>
      <c r="C82" s="25" t="str">
        <f t="shared" si="16"/>
        <v>A02020000  办公设备</v>
      </c>
      <c r="D82" s="41" t="s">
        <v>829</v>
      </c>
      <c r="E82" s="26">
        <v>1</v>
      </c>
      <c r="F82" s="40"/>
      <c r="G82" s="40">
        <v>347000</v>
      </c>
      <c r="H82" s="36"/>
      <c r="I82" s="36"/>
      <c r="J82" s="36"/>
      <c r="K82" s="36"/>
      <c r="L82" s="40">
        <v>347000</v>
      </c>
      <c r="M82" s="40">
        <v>347000</v>
      </c>
      <c r="N82" s="40"/>
      <c r="O82" s="40"/>
      <c r="P82" s="40"/>
      <c r="Q82" s="40"/>
    </row>
    <row r="83" ht="20.25" customHeight="1" spans="1:17">
      <c r="A83" s="25"/>
      <c r="B83" s="25" t="s">
        <v>926</v>
      </c>
      <c r="C83" s="25" t="str">
        <f t="shared" si="10"/>
        <v>C23120300  车辆维修和保养服务</v>
      </c>
      <c r="D83" s="41" t="s">
        <v>797</v>
      </c>
      <c r="E83" s="26">
        <v>1</v>
      </c>
      <c r="F83" s="40"/>
      <c r="G83" s="40">
        <v>105000</v>
      </c>
      <c r="H83" s="36"/>
      <c r="I83" s="36"/>
      <c r="J83" s="36"/>
      <c r="K83" s="36"/>
      <c r="L83" s="40">
        <v>105000</v>
      </c>
      <c r="M83" s="40">
        <v>105000</v>
      </c>
      <c r="N83" s="40"/>
      <c r="O83" s="40"/>
      <c r="P83" s="40"/>
      <c r="Q83" s="40"/>
    </row>
    <row r="84" ht="20.25" customHeight="1" spans="1:17">
      <c r="A84" s="25"/>
      <c r="B84" s="25" t="s">
        <v>927</v>
      </c>
      <c r="C84" s="25" t="str">
        <f t="shared" si="3"/>
        <v>A02320000  医疗设备</v>
      </c>
      <c r="D84" s="41" t="s">
        <v>899</v>
      </c>
      <c r="E84" s="26">
        <v>1</v>
      </c>
      <c r="F84" s="40"/>
      <c r="G84" s="40">
        <v>2883700</v>
      </c>
      <c r="H84" s="36"/>
      <c r="I84" s="36"/>
      <c r="J84" s="36"/>
      <c r="K84" s="36"/>
      <c r="L84" s="40">
        <v>2883700</v>
      </c>
      <c r="M84" s="40">
        <v>2883700</v>
      </c>
      <c r="N84" s="40"/>
      <c r="O84" s="40"/>
      <c r="P84" s="40"/>
      <c r="Q84" s="40"/>
    </row>
    <row r="85" ht="20.25" customHeight="1" spans="1:17">
      <c r="A85" s="25"/>
      <c r="B85" s="25" t="s">
        <v>928</v>
      </c>
      <c r="C85" s="25" t="str">
        <f>"C23129900"&amp;"  "&amp;"其他维修和保养服务"</f>
        <v>C23129900  其他维修和保养服务</v>
      </c>
      <c r="D85" s="41" t="s">
        <v>797</v>
      </c>
      <c r="E85" s="26">
        <v>1</v>
      </c>
      <c r="F85" s="40">
        <v>700000</v>
      </c>
      <c r="G85" s="40">
        <v>700000</v>
      </c>
      <c r="H85" s="36"/>
      <c r="I85" s="36"/>
      <c r="J85" s="36"/>
      <c r="K85" s="36"/>
      <c r="L85" s="40">
        <v>700000</v>
      </c>
      <c r="M85" s="40">
        <v>700000</v>
      </c>
      <c r="N85" s="40"/>
      <c r="O85" s="40"/>
      <c r="P85" s="40"/>
      <c r="Q85" s="40"/>
    </row>
    <row r="86" ht="20.25" customHeight="1" spans="1:17">
      <c r="A86" s="25"/>
      <c r="B86" s="25" t="s">
        <v>929</v>
      </c>
      <c r="C86" s="25" t="str">
        <f t="shared" si="17"/>
        <v>C2309019999  其他印刷服务</v>
      </c>
      <c r="D86" s="41" t="s">
        <v>797</v>
      </c>
      <c r="E86" s="26">
        <v>1</v>
      </c>
      <c r="F86" s="40">
        <v>40000</v>
      </c>
      <c r="G86" s="40">
        <v>40000</v>
      </c>
      <c r="H86" s="36"/>
      <c r="I86" s="36"/>
      <c r="J86" s="36"/>
      <c r="K86" s="36"/>
      <c r="L86" s="40">
        <v>40000</v>
      </c>
      <c r="M86" s="40">
        <v>40000</v>
      </c>
      <c r="N86" s="40"/>
      <c r="O86" s="40"/>
      <c r="P86" s="40"/>
      <c r="Q86" s="40"/>
    </row>
    <row r="87" ht="20.25" customHeight="1" spans="1:17">
      <c r="A87" s="25"/>
      <c r="B87" s="25" t="s">
        <v>930</v>
      </c>
      <c r="C87" s="25" t="str">
        <f>"A02019900"&amp;"  "&amp;"其他信息化设备"</f>
        <v>A02019900  其他信息化设备</v>
      </c>
      <c r="D87" s="41" t="s">
        <v>899</v>
      </c>
      <c r="E87" s="26">
        <v>1</v>
      </c>
      <c r="F87" s="40">
        <v>500000</v>
      </c>
      <c r="G87" s="40">
        <v>500000</v>
      </c>
      <c r="H87" s="36"/>
      <c r="I87" s="36"/>
      <c r="J87" s="36"/>
      <c r="K87" s="36"/>
      <c r="L87" s="40">
        <v>500000</v>
      </c>
      <c r="M87" s="40">
        <v>500000</v>
      </c>
      <c r="N87" s="40"/>
      <c r="O87" s="40"/>
      <c r="P87" s="40"/>
      <c r="Q87" s="40"/>
    </row>
    <row r="88" ht="20.25" customHeight="1" spans="1:17">
      <c r="A88" s="25"/>
      <c r="B88" s="25" t="s">
        <v>931</v>
      </c>
      <c r="C88" s="25" t="str">
        <f t="shared" si="1"/>
        <v>A05040101  复印纸</v>
      </c>
      <c r="D88" s="41" t="s">
        <v>863</v>
      </c>
      <c r="E88" s="26">
        <v>1</v>
      </c>
      <c r="F88" s="40">
        <v>37810</v>
      </c>
      <c r="G88" s="40">
        <v>37810</v>
      </c>
      <c r="H88" s="36"/>
      <c r="I88" s="36"/>
      <c r="J88" s="36"/>
      <c r="K88" s="36"/>
      <c r="L88" s="40">
        <v>37810</v>
      </c>
      <c r="M88" s="40">
        <v>37810</v>
      </c>
      <c r="N88" s="40"/>
      <c r="O88" s="40"/>
      <c r="P88" s="40"/>
      <c r="Q88" s="40"/>
    </row>
    <row r="89" ht="20.25" customHeight="1" spans="1:17">
      <c r="A89" s="25"/>
      <c r="B89" s="25" t="s">
        <v>932</v>
      </c>
      <c r="C89" s="25" t="str">
        <f>"C23150000"&amp;"  "&amp;"广告宣传服务"</f>
        <v>C23150000  广告宣传服务</v>
      </c>
      <c r="D89" s="41" t="s">
        <v>797</v>
      </c>
      <c r="E89" s="26">
        <v>1</v>
      </c>
      <c r="F89" s="40">
        <v>60000</v>
      </c>
      <c r="G89" s="40">
        <v>60000</v>
      </c>
      <c r="H89" s="36"/>
      <c r="I89" s="36"/>
      <c r="J89" s="36"/>
      <c r="K89" s="36"/>
      <c r="L89" s="40">
        <v>60000</v>
      </c>
      <c r="M89" s="40">
        <v>60000</v>
      </c>
      <c r="N89" s="40"/>
      <c r="O89" s="40"/>
      <c r="P89" s="40"/>
      <c r="Q89" s="40"/>
    </row>
    <row r="90" ht="20.25" customHeight="1" spans="1:17">
      <c r="A90" s="25"/>
      <c r="B90" s="25" t="s">
        <v>933</v>
      </c>
      <c r="C90" s="25" t="str">
        <f t="shared" si="9"/>
        <v>C21040001  物业管理服务</v>
      </c>
      <c r="D90" s="41" t="s">
        <v>405</v>
      </c>
      <c r="E90" s="26">
        <v>1</v>
      </c>
      <c r="F90" s="40">
        <v>600000</v>
      </c>
      <c r="G90" s="40">
        <v>600000</v>
      </c>
      <c r="H90" s="36"/>
      <c r="I90" s="36"/>
      <c r="J90" s="36"/>
      <c r="K90" s="36"/>
      <c r="L90" s="40">
        <v>600000</v>
      </c>
      <c r="M90" s="40">
        <v>600000</v>
      </c>
      <c r="N90" s="40"/>
      <c r="O90" s="40"/>
      <c r="P90" s="40"/>
      <c r="Q90" s="40"/>
    </row>
    <row r="91" ht="20.25" customHeight="1" spans="1:17">
      <c r="A91" s="25"/>
      <c r="B91" s="25" t="s">
        <v>934</v>
      </c>
      <c r="C91" s="25" t="str">
        <f t="shared" si="0"/>
        <v>A05010000  家具</v>
      </c>
      <c r="D91" s="41" t="s">
        <v>899</v>
      </c>
      <c r="E91" s="26">
        <v>1</v>
      </c>
      <c r="F91" s="40">
        <v>191800</v>
      </c>
      <c r="G91" s="40">
        <v>191800</v>
      </c>
      <c r="H91" s="36"/>
      <c r="I91" s="36"/>
      <c r="J91" s="36"/>
      <c r="K91" s="36"/>
      <c r="L91" s="40">
        <v>191800</v>
      </c>
      <c r="M91" s="40">
        <v>191800</v>
      </c>
      <c r="N91" s="40"/>
      <c r="O91" s="40"/>
      <c r="P91" s="40"/>
      <c r="Q91" s="40"/>
    </row>
    <row r="92" ht="20.25" customHeight="1" spans="1:17">
      <c r="A92" s="25"/>
      <c r="B92" s="25" t="s">
        <v>935</v>
      </c>
      <c r="C92" s="25" t="str">
        <f>"B99000000"&amp;"  "&amp;"其他建筑工程"</f>
        <v>B99000000  其他建筑工程</v>
      </c>
      <c r="D92" s="41" t="s">
        <v>797</v>
      </c>
      <c r="E92" s="26">
        <v>1</v>
      </c>
      <c r="F92" s="40">
        <v>2000000</v>
      </c>
      <c r="G92" s="40">
        <v>2000000</v>
      </c>
      <c r="H92" s="36"/>
      <c r="I92" s="36"/>
      <c r="J92" s="36"/>
      <c r="K92" s="36"/>
      <c r="L92" s="40">
        <v>2000000</v>
      </c>
      <c r="M92" s="40">
        <v>2000000</v>
      </c>
      <c r="N92" s="40"/>
      <c r="O92" s="40"/>
      <c r="P92" s="40"/>
      <c r="Q92" s="40"/>
    </row>
    <row r="93" ht="20.25" customHeight="1" spans="1:17">
      <c r="A93" s="39" t="s">
        <v>236</v>
      </c>
      <c r="B93" s="25"/>
      <c r="C93" s="25"/>
      <c r="D93" s="25"/>
      <c r="E93" s="25"/>
      <c r="F93" s="40">
        <v>23264</v>
      </c>
      <c r="G93" s="40">
        <v>23264</v>
      </c>
      <c r="H93" s="40">
        <v>23264</v>
      </c>
      <c r="I93" s="40"/>
      <c r="J93" s="36"/>
      <c r="K93" s="36"/>
      <c r="L93" s="40"/>
      <c r="M93" s="40"/>
      <c r="N93" s="40"/>
      <c r="O93" s="40"/>
      <c r="P93" s="40"/>
      <c r="Q93" s="40"/>
    </row>
    <row r="94" ht="20.25" customHeight="1" spans="1:17">
      <c r="A94" s="25"/>
      <c r="B94" s="25" t="s">
        <v>936</v>
      </c>
      <c r="C94" s="25" t="str">
        <f t="shared" si="17"/>
        <v>C2309019999  其他印刷服务</v>
      </c>
      <c r="D94" s="41" t="s">
        <v>898</v>
      </c>
      <c r="E94" s="26">
        <v>1</v>
      </c>
      <c r="F94" s="40">
        <v>5480</v>
      </c>
      <c r="G94" s="40">
        <v>5480</v>
      </c>
      <c r="H94" s="36">
        <v>5480</v>
      </c>
      <c r="I94" s="36"/>
      <c r="J94" s="36"/>
      <c r="K94" s="36"/>
      <c r="L94" s="40"/>
      <c r="M94" s="40"/>
      <c r="N94" s="40"/>
      <c r="O94" s="40"/>
      <c r="P94" s="40"/>
      <c r="Q94" s="40"/>
    </row>
    <row r="95" ht="20.25" customHeight="1" spans="1:17">
      <c r="A95" s="25"/>
      <c r="B95" s="25" t="s">
        <v>937</v>
      </c>
      <c r="C95" s="25" t="str">
        <f t="shared" si="7"/>
        <v>A05049900  其他办公用品</v>
      </c>
      <c r="D95" s="41" t="s">
        <v>899</v>
      </c>
      <c r="E95" s="26">
        <v>1</v>
      </c>
      <c r="F95" s="40">
        <v>14784</v>
      </c>
      <c r="G95" s="40">
        <v>14784</v>
      </c>
      <c r="H95" s="36">
        <v>14784</v>
      </c>
      <c r="I95" s="36"/>
      <c r="J95" s="36"/>
      <c r="K95" s="36"/>
      <c r="L95" s="40"/>
      <c r="M95" s="40"/>
      <c r="N95" s="40"/>
      <c r="O95" s="40"/>
      <c r="P95" s="40"/>
      <c r="Q95" s="40"/>
    </row>
    <row r="96" ht="20.25" customHeight="1" spans="1:17">
      <c r="A96" s="25"/>
      <c r="B96" s="25" t="s">
        <v>938</v>
      </c>
      <c r="C96" s="25" t="str">
        <f t="shared" si="14"/>
        <v>C23120302  车辆加油、添加燃料服务</v>
      </c>
      <c r="D96" s="41" t="s">
        <v>797</v>
      </c>
      <c r="E96" s="26">
        <v>1</v>
      </c>
      <c r="F96" s="40">
        <v>3000</v>
      </c>
      <c r="G96" s="40">
        <v>3000</v>
      </c>
      <c r="H96" s="36">
        <v>3000</v>
      </c>
      <c r="I96" s="36"/>
      <c r="J96" s="36"/>
      <c r="K96" s="36"/>
      <c r="L96" s="40"/>
      <c r="M96" s="40"/>
      <c r="N96" s="40"/>
      <c r="O96" s="40"/>
      <c r="P96" s="40"/>
      <c r="Q96" s="40"/>
    </row>
    <row r="97" ht="20.25" customHeight="1" spans="1:17">
      <c r="A97" s="39" t="s">
        <v>355</v>
      </c>
      <c r="B97" s="25"/>
      <c r="C97" s="25"/>
      <c r="D97" s="25"/>
      <c r="E97" s="25"/>
      <c r="F97" s="40">
        <v>23280</v>
      </c>
      <c r="G97" s="40">
        <v>23280</v>
      </c>
      <c r="H97" s="40"/>
      <c r="I97" s="40"/>
      <c r="J97" s="36"/>
      <c r="K97" s="36"/>
      <c r="L97" s="40">
        <v>23280</v>
      </c>
      <c r="M97" s="40">
        <v>23280</v>
      </c>
      <c r="N97" s="40"/>
      <c r="O97" s="40"/>
      <c r="P97" s="40"/>
      <c r="Q97" s="40"/>
    </row>
    <row r="98" ht="20.25" customHeight="1" spans="1:17">
      <c r="A98" s="25"/>
      <c r="B98" s="25" t="s">
        <v>939</v>
      </c>
      <c r="C98" s="25" t="str">
        <f t="shared" si="1"/>
        <v>A05040101  复印纸</v>
      </c>
      <c r="D98" s="41" t="s">
        <v>863</v>
      </c>
      <c r="E98" s="26">
        <v>1</v>
      </c>
      <c r="F98" s="40">
        <v>140</v>
      </c>
      <c r="G98" s="40">
        <v>140</v>
      </c>
      <c r="H98" s="36"/>
      <c r="I98" s="36"/>
      <c r="J98" s="36"/>
      <c r="K98" s="36"/>
      <c r="L98" s="40">
        <v>140</v>
      </c>
      <c r="M98" s="40">
        <v>140</v>
      </c>
      <c r="N98" s="40"/>
      <c r="O98" s="40"/>
      <c r="P98" s="40"/>
      <c r="Q98" s="40"/>
    </row>
    <row r="99" ht="20.25" customHeight="1" spans="1:17">
      <c r="A99" s="25"/>
      <c r="B99" s="25" t="s">
        <v>231</v>
      </c>
      <c r="C99" s="25" t="str">
        <f t="shared" si="11"/>
        <v>C23090100  印刷服务</v>
      </c>
      <c r="D99" s="41" t="s">
        <v>898</v>
      </c>
      <c r="E99" s="26">
        <v>1</v>
      </c>
      <c r="F99" s="40">
        <v>10000</v>
      </c>
      <c r="G99" s="40">
        <v>10000</v>
      </c>
      <c r="H99" s="36"/>
      <c r="I99" s="36"/>
      <c r="J99" s="36"/>
      <c r="K99" s="36"/>
      <c r="L99" s="40">
        <v>10000</v>
      </c>
      <c r="M99" s="40">
        <v>10000</v>
      </c>
      <c r="N99" s="40"/>
      <c r="O99" s="40"/>
      <c r="P99" s="40"/>
      <c r="Q99" s="40"/>
    </row>
    <row r="100" ht="20.25" customHeight="1" spans="1:17">
      <c r="A100" s="25"/>
      <c r="B100" s="25" t="s">
        <v>940</v>
      </c>
      <c r="C100" s="25" t="str">
        <f t="shared" si="1"/>
        <v>A05040101  复印纸</v>
      </c>
      <c r="D100" s="41" t="s">
        <v>863</v>
      </c>
      <c r="E100" s="26">
        <v>1</v>
      </c>
      <c r="F100" s="40">
        <v>140</v>
      </c>
      <c r="G100" s="40">
        <v>140</v>
      </c>
      <c r="H100" s="36"/>
      <c r="I100" s="36"/>
      <c r="J100" s="36"/>
      <c r="K100" s="36"/>
      <c r="L100" s="40">
        <v>140</v>
      </c>
      <c r="M100" s="40">
        <v>140</v>
      </c>
      <c r="N100" s="40"/>
      <c r="O100" s="40"/>
      <c r="P100" s="40"/>
      <c r="Q100" s="40"/>
    </row>
    <row r="101" ht="20.25" customHeight="1" spans="1:17">
      <c r="A101" s="25"/>
      <c r="B101" s="25" t="s">
        <v>941</v>
      </c>
      <c r="C101" s="25" t="str">
        <f t="shared" si="0"/>
        <v>A05010000  家具</v>
      </c>
      <c r="D101" s="41" t="s">
        <v>637</v>
      </c>
      <c r="E101" s="26">
        <v>1</v>
      </c>
      <c r="F101" s="40">
        <v>1500</v>
      </c>
      <c r="G101" s="40">
        <v>1500</v>
      </c>
      <c r="H101" s="36"/>
      <c r="I101" s="36"/>
      <c r="J101" s="36"/>
      <c r="K101" s="36"/>
      <c r="L101" s="40">
        <v>1500</v>
      </c>
      <c r="M101" s="40">
        <v>1500</v>
      </c>
      <c r="N101" s="40"/>
      <c r="O101" s="40"/>
      <c r="P101" s="40"/>
      <c r="Q101" s="40"/>
    </row>
    <row r="102" ht="20.25" customHeight="1" spans="1:17">
      <c r="A102" s="25"/>
      <c r="B102" s="25" t="s">
        <v>942</v>
      </c>
      <c r="C102" s="25" t="str">
        <f t="shared" si="1"/>
        <v>A05040101  复印纸</v>
      </c>
      <c r="D102" s="41" t="s">
        <v>863</v>
      </c>
      <c r="E102" s="26">
        <v>25</v>
      </c>
      <c r="F102" s="40">
        <v>3500</v>
      </c>
      <c r="G102" s="40">
        <v>3500</v>
      </c>
      <c r="H102" s="36"/>
      <c r="I102" s="36"/>
      <c r="J102" s="36"/>
      <c r="K102" s="36"/>
      <c r="L102" s="40">
        <v>3500</v>
      </c>
      <c r="M102" s="40">
        <v>3500</v>
      </c>
      <c r="N102" s="40"/>
      <c r="O102" s="40"/>
      <c r="P102" s="40"/>
      <c r="Q102" s="40"/>
    </row>
    <row r="103" ht="20.25" customHeight="1" spans="1:17">
      <c r="A103" s="25"/>
      <c r="B103" s="25" t="s">
        <v>943</v>
      </c>
      <c r="C103" s="25" t="str">
        <f t="shared" si="6"/>
        <v>C1804010201  机动车保险服务</v>
      </c>
      <c r="D103" s="41" t="s">
        <v>922</v>
      </c>
      <c r="E103" s="26">
        <v>1</v>
      </c>
      <c r="F103" s="40">
        <v>3000</v>
      </c>
      <c r="G103" s="40">
        <v>3000</v>
      </c>
      <c r="H103" s="36"/>
      <c r="I103" s="36"/>
      <c r="J103" s="36"/>
      <c r="K103" s="36"/>
      <c r="L103" s="40">
        <v>3000</v>
      </c>
      <c r="M103" s="40">
        <v>3000</v>
      </c>
      <c r="N103" s="40"/>
      <c r="O103" s="40"/>
      <c r="P103" s="40"/>
      <c r="Q103" s="40"/>
    </row>
    <row r="104" ht="20.25" customHeight="1" spans="1:17">
      <c r="A104" s="25"/>
      <c r="B104" s="25" t="s">
        <v>944</v>
      </c>
      <c r="C104" s="25" t="str">
        <f t="shared" si="6"/>
        <v>C1804010201  机动车保险服务</v>
      </c>
      <c r="D104" s="41" t="s">
        <v>922</v>
      </c>
      <c r="E104" s="26">
        <v>1</v>
      </c>
      <c r="F104" s="40">
        <v>5000</v>
      </c>
      <c r="G104" s="40">
        <v>5000</v>
      </c>
      <c r="H104" s="36"/>
      <c r="I104" s="36"/>
      <c r="J104" s="36"/>
      <c r="K104" s="36"/>
      <c r="L104" s="40">
        <v>5000</v>
      </c>
      <c r="M104" s="40">
        <v>5000</v>
      </c>
      <c r="N104" s="40"/>
      <c r="O104" s="40"/>
      <c r="P104" s="40"/>
      <c r="Q104" s="40"/>
    </row>
    <row r="105" ht="20.25" customHeight="1" spans="1:17">
      <c r="A105" s="39" t="s">
        <v>363</v>
      </c>
      <c r="B105" s="25"/>
      <c r="C105" s="25"/>
      <c r="D105" s="25"/>
      <c r="E105" s="25"/>
      <c r="F105" s="40">
        <v>5000</v>
      </c>
      <c r="G105" s="40">
        <v>5000</v>
      </c>
      <c r="H105" s="40"/>
      <c r="I105" s="40"/>
      <c r="J105" s="36"/>
      <c r="K105" s="36"/>
      <c r="L105" s="40">
        <v>5000</v>
      </c>
      <c r="M105" s="40">
        <v>5000</v>
      </c>
      <c r="N105" s="40"/>
      <c r="O105" s="40"/>
      <c r="P105" s="40"/>
      <c r="Q105" s="40"/>
    </row>
    <row r="106" ht="20.25" customHeight="1" spans="1:17">
      <c r="A106" s="25"/>
      <c r="B106" s="25" t="s">
        <v>945</v>
      </c>
      <c r="C106" s="25" t="str">
        <f t="shared" si="1"/>
        <v>A05040101  复印纸</v>
      </c>
      <c r="D106" s="41" t="s">
        <v>863</v>
      </c>
      <c r="E106" s="26">
        <v>1</v>
      </c>
      <c r="F106" s="40">
        <v>5000</v>
      </c>
      <c r="G106" s="40">
        <v>5000</v>
      </c>
      <c r="H106" s="36"/>
      <c r="I106" s="36"/>
      <c r="J106" s="36"/>
      <c r="K106" s="36"/>
      <c r="L106" s="40">
        <v>5000</v>
      </c>
      <c r="M106" s="40">
        <v>5000</v>
      </c>
      <c r="N106" s="40"/>
      <c r="O106" s="40"/>
      <c r="P106" s="40"/>
      <c r="Q106" s="40"/>
    </row>
    <row r="107" ht="20.25" customHeight="1" spans="1:17">
      <c r="A107" s="26" t="s">
        <v>32</v>
      </c>
      <c r="B107" s="26"/>
      <c r="C107" s="26"/>
      <c r="D107" s="41"/>
      <c r="E107" s="41"/>
      <c r="F107" s="40">
        <v>7398664</v>
      </c>
      <c r="G107" s="40">
        <v>84779859</v>
      </c>
      <c r="H107" s="40">
        <v>41624</v>
      </c>
      <c r="I107" s="40"/>
      <c r="J107" s="40"/>
      <c r="K107" s="40"/>
      <c r="L107" s="40">
        <v>84738235</v>
      </c>
      <c r="M107" s="40">
        <v>84738235</v>
      </c>
      <c r="N107" s="40"/>
      <c r="O107" s="40"/>
      <c r="P107" s="40"/>
      <c r="Q107" s="40"/>
    </row>
  </sheetData>
  <mergeCells count="17">
    <mergeCell ref="A2:M2"/>
    <mergeCell ref="A3:Q3"/>
    <mergeCell ref="A4:M4"/>
    <mergeCell ref="G5:Q5"/>
    <mergeCell ref="L6:Q6"/>
    <mergeCell ref="A107:E10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6" sqref="A1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2"/>
      <c r="B1" s="32"/>
      <c r="C1" s="32"/>
      <c r="D1" s="32"/>
      <c r="E1" s="32"/>
      <c r="F1" s="32"/>
      <c r="G1" s="32"/>
      <c r="H1" s="32"/>
      <c r="I1" s="32"/>
      <c r="J1" s="32"/>
      <c r="K1" s="32"/>
      <c r="L1" s="32"/>
      <c r="M1" s="32"/>
      <c r="N1" s="32"/>
    </row>
    <row r="2" customHeight="1" spans="1:14">
      <c r="A2" s="22"/>
      <c r="B2" s="22"/>
      <c r="C2" s="22"/>
      <c r="D2" s="22"/>
      <c r="E2" s="22"/>
      <c r="F2" s="22"/>
      <c r="G2" s="22"/>
      <c r="H2" s="22"/>
      <c r="I2" s="22"/>
      <c r="J2" s="22"/>
      <c r="K2" s="22"/>
      <c r="L2" s="22"/>
      <c r="M2" s="22"/>
      <c r="N2" s="22" t="s">
        <v>946</v>
      </c>
    </row>
    <row r="3" ht="45" customHeight="1" spans="1:14">
      <c r="A3" s="33" t="s">
        <v>947</v>
      </c>
      <c r="B3" s="33"/>
      <c r="C3" s="33"/>
      <c r="D3" s="33"/>
      <c r="E3" s="33"/>
      <c r="F3" s="33"/>
      <c r="G3" s="33"/>
      <c r="H3" s="33"/>
      <c r="I3" s="33"/>
      <c r="J3" s="33"/>
      <c r="K3" s="33"/>
      <c r="L3" s="33"/>
      <c r="M3" s="33"/>
      <c r="N3" s="33"/>
    </row>
    <row r="4" ht="20.25" customHeight="1" spans="1:14">
      <c r="A4" s="21" t="str">
        <f>"单位名称："&amp;"玉溪市江川区医共体总医院"</f>
        <v>单位名称：玉溪市江川区医共体总医院</v>
      </c>
      <c r="B4" s="21"/>
      <c r="C4" s="21"/>
      <c r="D4" s="21"/>
      <c r="E4" s="21"/>
      <c r="F4" s="21"/>
      <c r="G4" s="21"/>
      <c r="H4" s="21"/>
      <c r="I4" s="22"/>
      <c r="J4" s="22"/>
      <c r="K4" s="22"/>
      <c r="L4" s="22"/>
      <c r="M4" s="22"/>
      <c r="N4" s="22" t="s">
        <v>29</v>
      </c>
    </row>
    <row r="5" ht="27.15" customHeight="1" spans="1:14">
      <c r="A5" s="34" t="s">
        <v>851</v>
      </c>
      <c r="B5" s="34" t="s">
        <v>948</v>
      </c>
      <c r="C5" s="34" t="s">
        <v>949</v>
      </c>
      <c r="D5" s="34" t="s">
        <v>155</v>
      </c>
      <c r="E5" s="34"/>
      <c r="F5" s="34"/>
      <c r="G5" s="34"/>
      <c r="H5" s="34"/>
      <c r="I5" s="34"/>
      <c r="J5" s="34"/>
      <c r="K5" s="34"/>
      <c r="L5" s="34"/>
      <c r="M5" s="34"/>
      <c r="N5" s="34"/>
    </row>
    <row r="6" ht="23.4" customHeight="1" spans="1:14">
      <c r="A6" s="34" t="s">
        <v>857</v>
      </c>
      <c r="B6" s="34"/>
      <c r="C6" s="34" t="s">
        <v>950</v>
      </c>
      <c r="D6" s="34" t="s">
        <v>32</v>
      </c>
      <c r="E6" s="34" t="s">
        <v>35</v>
      </c>
      <c r="F6" s="34" t="s">
        <v>858</v>
      </c>
      <c r="G6" s="34" t="s">
        <v>859</v>
      </c>
      <c r="H6" s="34" t="s">
        <v>38</v>
      </c>
      <c r="I6" s="34" t="s">
        <v>860</v>
      </c>
      <c r="J6" s="34"/>
      <c r="K6" s="34"/>
      <c r="L6" s="34"/>
      <c r="M6" s="34"/>
      <c r="N6" s="34"/>
    </row>
    <row r="7" ht="28.65" customHeight="1" spans="1:14">
      <c r="A7" s="34"/>
      <c r="B7" s="34"/>
      <c r="C7" s="34"/>
      <c r="D7" s="34"/>
      <c r="E7" s="34" t="s">
        <v>34</v>
      </c>
      <c r="F7" s="34"/>
      <c r="G7" s="34"/>
      <c r="H7" s="34"/>
      <c r="I7" s="34" t="s">
        <v>34</v>
      </c>
      <c r="J7" s="34" t="s">
        <v>41</v>
      </c>
      <c r="K7" s="34" t="s">
        <v>42</v>
      </c>
      <c r="L7" s="37" t="s">
        <v>43</v>
      </c>
      <c r="M7" s="37" t="s">
        <v>44</v>
      </c>
      <c r="N7" s="37" t="s">
        <v>45</v>
      </c>
    </row>
    <row r="8" ht="20.25" customHeight="1" spans="1:14">
      <c r="A8" s="35">
        <v>1</v>
      </c>
      <c r="B8" s="35">
        <v>2</v>
      </c>
      <c r="C8" s="35">
        <v>3</v>
      </c>
      <c r="D8" s="35">
        <v>4</v>
      </c>
      <c r="E8" s="35">
        <v>5</v>
      </c>
      <c r="F8" s="35">
        <v>6</v>
      </c>
      <c r="G8" s="35">
        <v>7</v>
      </c>
      <c r="H8" s="35">
        <v>8</v>
      </c>
      <c r="I8" s="35">
        <v>9</v>
      </c>
      <c r="J8" s="35">
        <v>10</v>
      </c>
      <c r="K8" s="35">
        <v>11</v>
      </c>
      <c r="L8" s="35">
        <v>12</v>
      </c>
      <c r="M8" s="35">
        <v>13</v>
      </c>
      <c r="N8" s="35">
        <v>14</v>
      </c>
    </row>
    <row r="9" ht="20.25" customHeight="1" spans="1:14">
      <c r="A9" s="25"/>
      <c r="B9" s="25"/>
      <c r="C9" s="25"/>
      <c r="D9" s="36"/>
      <c r="E9" s="36"/>
      <c r="F9" s="36"/>
      <c r="G9" s="36"/>
      <c r="H9" s="36"/>
      <c r="I9" s="36"/>
      <c r="J9" s="36"/>
      <c r="K9" s="36"/>
      <c r="L9" s="36"/>
      <c r="M9" s="36"/>
      <c r="N9" s="36"/>
    </row>
    <row r="10" ht="20.25" customHeight="1" spans="1:14">
      <c r="A10" s="25"/>
      <c r="B10" s="25"/>
      <c r="C10" s="25"/>
      <c r="D10" s="36"/>
      <c r="E10" s="36"/>
      <c r="F10" s="36"/>
      <c r="G10" s="36"/>
      <c r="H10" s="36"/>
      <c r="I10" s="36"/>
      <c r="J10" s="36"/>
      <c r="K10" s="36"/>
      <c r="L10" s="36"/>
      <c r="M10" s="36"/>
      <c r="N10" s="36"/>
    </row>
    <row r="11" ht="20.25" customHeight="1" spans="1:14">
      <c r="A11" s="26" t="s">
        <v>32</v>
      </c>
      <c r="B11" s="26"/>
      <c r="C11" s="26"/>
      <c r="D11" s="36"/>
      <c r="E11" s="36"/>
      <c r="F11" s="36"/>
      <c r="G11" s="36"/>
      <c r="H11" s="36"/>
      <c r="I11" s="36"/>
      <c r="J11" s="36"/>
      <c r="K11" s="36"/>
      <c r="L11" s="36"/>
      <c r="M11" s="36"/>
      <c r="N11" s="36"/>
    </row>
    <row r="12" customHeight="1" spans="1:1">
      <c r="A12" s="19" t="s">
        <v>145</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8" sqref="A18"/>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21"/>
      <c r="B2" s="21"/>
      <c r="C2" s="21"/>
      <c r="D2" s="21"/>
      <c r="E2" s="21"/>
      <c r="F2" s="21"/>
      <c r="G2" s="21"/>
      <c r="H2" s="21"/>
      <c r="I2" s="21"/>
      <c r="J2" s="21"/>
      <c r="K2" s="22" t="s">
        <v>951</v>
      </c>
    </row>
    <row r="3" ht="45.15" customHeight="1" spans="1:11">
      <c r="A3" s="27" t="s">
        <v>952</v>
      </c>
      <c r="B3" s="27"/>
      <c r="C3" s="27"/>
      <c r="D3" s="27"/>
      <c r="E3" s="27"/>
      <c r="F3" s="27"/>
      <c r="G3" s="27"/>
      <c r="H3" s="27"/>
      <c r="I3" s="27"/>
      <c r="J3" s="27"/>
      <c r="K3" s="27"/>
    </row>
    <row r="4" ht="18.75" customHeight="1" spans="1:11">
      <c r="A4" s="21" t="str">
        <f>"单位名称："&amp;"玉溪市江川区医共体总医院"</f>
        <v>单位名称：玉溪市江川区医共体总医院</v>
      </c>
      <c r="B4" s="21"/>
      <c r="C4" s="21"/>
      <c r="D4" s="21"/>
      <c r="E4" s="21"/>
      <c r="F4" s="21"/>
      <c r="G4" s="21"/>
      <c r="H4" s="21"/>
      <c r="I4" s="21"/>
      <c r="J4" s="21"/>
      <c r="K4" s="22" t="s">
        <v>29</v>
      </c>
    </row>
    <row r="5" ht="22.5" customHeight="1" spans="1:11">
      <c r="A5" s="30" t="s">
        <v>953</v>
      </c>
      <c r="B5" s="30" t="s">
        <v>155</v>
      </c>
      <c r="C5" s="30"/>
      <c r="D5" s="30"/>
      <c r="E5" s="30" t="s">
        <v>954</v>
      </c>
      <c r="F5" s="30"/>
      <c r="G5" s="30"/>
      <c r="H5" s="30"/>
      <c r="I5" s="30"/>
      <c r="J5" s="30"/>
      <c r="K5" s="30"/>
    </row>
    <row r="6" ht="22.5" customHeight="1" spans="1:11">
      <c r="A6" s="30"/>
      <c r="B6" s="30" t="s">
        <v>32</v>
      </c>
      <c r="C6" s="30" t="s">
        <v>35</v>
      </c>
      <c r="D6" s="30" t="s">
        <v>858</v>
      </c>
      <c r="E6" s="31" t="s">
        <v>955</v>
      </c>
      <c r="F6" s="31" t="s">
        <v>956</v>
      </c>
      <c r="G6" s="31" t="s">
        <v>957</v>
      </c>
      <c r="H6" s="31" t="s">
        <v>958</v>
      </c>
      <c r="I6" s="31" t="s">
        <v>959</v>
      </c>
      <c r="J6" s="31" t="s">
        <v>960</v>
      </c>
      <c r="K6" s="31" t="s">
        <v>961</v>
      </c>
    </row>
    <row r="7" ht="18.75" customHeight="1" spans="1:11">
      <c r="A7" s="26" t="s">
        <v>46</v>
      </c>
      <c r="B7" s="26" t="s">
        <v>47</v>
      </c>
      <c r="C7" s="26" t="s">
        <v>48</v>
      </c>
      <c r="D7" s="26" t="s">
        <v>49</v>
      </c>
      <c r="E7" s="26" t="s">
        <v>50</v>
      </c>
      <c r="F7" s="26" t="s">
        <v>51</v>
      </c>
      <c r="G7" s="26" t="s">
        <v>52</v>
      </c>
      <c r="H7" s="26" t="s">
        <v>53</v>
      </c>
      <c r="I7" s="26" t="s">
        <v>54</v>
      </c>
      <c r="J7" s="26" t="s">
        <v>70</v>
      </c>
      <c r="K7" s="26" t="s">
        <v>962</v>
      </c>
    </row>
    <row r="8" ht="18.75" customHeight="1" spans="1:11">
      <c r="A8" s="25"/>
      <c r="B8" s="25"/>
      <c r="C8" s="25"/>
      <c r="D8" s="25"/>
      <c r="E8" s="25"/>
      <c r="F8" s="25"/>
      <c r="G8" s="25"/>
      <c r="H8" s="25"/>
      <c r="I8" s="25"/>
      <c r="J8" s="25"/>
      <c r="K8" s="25"/>
    </row>
    <row r="9" ht="18.75" customHeight="1" spans="1:11">
      <c r="A9" s="26"/>
      <c r="B9" s="25"/>
      <c r="C9" s="25"/>
      <c r="D9" s="25"/>
      <c r="E9" s="25"/>
      <c r="F9" s="25"/>
      <c r="G9" s="25"/>
      <c r="H9" s="25"/>
      <c r="I9" s="25"/>
      <c r="J9" s="25"/>
      <c r="K9" s="25"/>
    </row>
    <row r="10" customHeight="1" spans="1:1">
      <c r="A10" s="19" t="s">
        <v>145</v>
      </c>
    </row>
  </sheetData>
  <mergeCells count="5">
    <mergeCell ref="A3:K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18" sqref="A18"/>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1"/>
      <c r="B2" s="21"/>
      <c r="C2" s="21"/>
      <c r="D2" s="21"/>
      <c r="E2" s="21"/>
      <c r="F2" s="21"/>
      <c r="G2" s="21"/>
      <c r="H2" s="21"/>
      <c r="I2" s="21"/>
      <c r="J2" s="22" t="s">
        <v>963</v>
      </c>
    </row>
    <row r="3" ht="52.05" customHeight="1" spans="1:10">
      <c r="A3" s="27" t="s">
        <v>964</v>
      </c>
      <c r="B3" s="28"/>
      <c r="C3" s="28"/>
      <c r="D3" s="28"/>
      <c r="E3" s="28"/>
      <c r="F3" s="28"/>
      <c r="G3" s="28"/>
      <c r="H3" s="28"/>
      <c r="I3" s="28"/>
      <c r="J3" s="28"/>
    </row>
    <row r="4" ht="21.3" customHeight="1" spans="1:10">
      <c r="A4" s="21" t="str">
        <f>"单位名称："&amp;"玉溪市江川区医共体总医院"</f>
        <v>单位名称：玉溪市江川区医共体总医院</v>
      </c>
      <c r="B4" s="21"/>
      <c r="C4" s="21"/>
      <c r="D4" s="29"/>
      <c r="E4" s="29"/>
      <c r="F4" s="29"/>
      <c r="G4" s="29"/>
      <c r="H4" s="29"/>
      <c r="I4" s="29"/>
      <c r="J4" s="29"/>
    </row>
    <row r="5" ht="27.15" customHeight="1" spans="1:10">
      <c r="A5" s="24" t="s">
        <v>953</v>
      </c>
      <c r="B5" s="24" t="s">
        <v>380</v>
      </c>
      <c r="C5" s="24" t="s">
        <v>381</v>
      </c>
      <c r="D5" s="24" t="s">
        <v>382</v>
      </c>
      <c r="E5" s="24" t="s">
        <v>383</v>
      </c>
      <c r="F5" s="24" t="s">
        <v>384</v>
      </c>
      <c r="G5" s="24" t="s">
        <v>385</v>
      </c>
      <c r="H5" s="24" t="s">
        <v>386</v>
      </c>
      <c r="I5" s="24" t="s">
        <v>387</v>
      </c>
      <c r="J5" s="24" t="s">
        <v>388</v>
      </c>
    </row>
    <row r="6" ht="18.75" customHeight="1" spans="1:10">
      <c r="A6" s="24" t="s">
        <v>46</v>
      </c>
      <c r="B6" s="24" t="s">
        <v>47</v>
      </c>
      <c r="C6" s="24" t="s">
        <v>48</v>
      </c>
      <c r="D6" s="24" t="s">
        <v>49</v>
      </c>
      <c r="E6" s="24" t="s">
        <v>50</v>
      </c>
      <c r="F6" s="24" t="s">
        <v>51</v>
      </c>
      <c r="G6" s="24" t="s">
        <v>52</v>
      </c>
      <c r="H6" s="24" t="s">
        <v>53</v>
      </c>
      <c r="I6" s="24" t="s">
        <v>54</v>
      </c>
      <c r="J6" s="24" t="s">
        <v>70</v>
      </c>
    </row>
    <row r="7" ht="18.75" customHeight="1" spans="1:10">
      <c r="A7" s="25"/>
      <c r="B7" s="25"/>
      <c r="C7" s="25"/>
      <c r="D7" s="25"/>
      <c r="E7" s="25"/>
      <c r="F7" s="25"/>
      <c r="G7" s="25"/>
      <c r="H7" s="25"/>
      <c r="I7" s="25"/>
      <c r="J7" s="25"/>
    </row>
    <row r="8" ht="18.75" customHeight="1" spans="1:10">
      <c r="A8" s="25"/>
      <c r="B8" s="25"/>
      <c r="C8" s="25"/>
      <c r="D8" s="25"/>
      <c r="E8" s="25"/>
      <c r="F8" s="25"/>
      <c r="G8" s="25"/>
      <c r="H8" s="25"/>
      <c r="I8" s="25"/>
      <c r="J8" s="25"/>
    </row>
    <row r="9" customHeight="1" spans="1:1">
      <c r="A9" s="19" t="s">
        <v>145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17" sqref="A17"/>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1"/>
      <c r="B2" s="21"/>
      <c r="C2" s="21"/>
      <c r="D2" s="21"/>
      <c r="E2" s="21"/>
      <c r="F2" s="21"/>
      <c r="G2" s="21"/>
      <c r="H2" s="22" t="s">
        <v>965</v>
      </c>
    </row>
    <row r="3" ht="41.4" customHeight="1" spans="1:8">
      <c r="A3" s="23" t="s">
        <v>966</v>
      </c>
      <c r="B3" s="23"/>
      <c r="C3" s="23"/>
      <c r="D3" s="23"/>
      <c r="E3" s="23"/>
      <c r="F3" s="23"/>
      <c r="G3" s="23"/>
      <c r="H3" s="23"/>
    </row>
    <row r="4" ht="18.75" customHeight="1" spans="1:8">
      <c r="A4" s="21" t="str">
        <f>"单位名称："&amp;"玉溪市江川区医共体总医院"</f>
        <v>单位名称：玉溪市江川区医共体总医院</v>
      </c>
      <c r="B4" s="21"/>
      <c r="C4" s="21"/>
      <c r="D4" s="21"/>
      <c r="E4" s="21"/>
      <c r="F4" s="21"/>
      <c r="G4" s="21"/>
      <c r="H4" s="21"/>
    </row>
    <row r="5" ht="18.75" customHeight="1" spans="1:8">
      <c r="A5" s="24" t="s">
        <v>148</v>
      </c>
      <c r="B5" s="24" t="s">
        <v>967</v>
      </c>
      <c r="C5" s="24" t="s">
        <v>968</v>
      </c>
      <c r="D5" s="24" t="s">
        <v>969</v>
      </c>
      <c r="E5" s="24" t="s">
        <v>854</v>
      </c>
      <c r="F5" s="24" t="s">
        <v>970</v>
      </c>
      <c r="G5" s="24"/>
      <c r="H5" s="24"/>
    </row>
    <row r="6" ht="18.75" customHeight="1" spans="1:8">
      <c r="A6" s="24"/>
      <c r="B6" s="24"/>
      <c r="C6" s="24"/>
      <c r="D6" s="24"/>
      <c r="E6" s="24"/>
      <c r="F6" s="24" t="s">
        <v>855</v>
      </c>
      <c r="G6" s="24" t="s">
        <v>971</v>
      </c>
      <c r="H6" s="24" t="s">
        <v>972</v>
      </c>
    </row>
    <row r="7" ht="18.75" customHeight="1" spans="1:8">
      <c r="A7" s="24" t="s">
        <v>46</v>
      </c>
      <c r="B7" s="24" t="s">
        <v>47</v>
      </c>
      <c r="C7" s="24" t="s">
        <v>48</v>
      </c>
      <c r="D7" s="24" t="s">
        <v>49</v>
      </c>
      <c r="E7" s="24" t="s">
        <v>50</v>
      </c>
      <c r="F7" s="24" t="s">
        <v>51</v>
      </c>
      <c r="G7" s="24" t="s">
        <v>52</v>
      </c>
      <c r="H7" s="24" t="s">
        <v>53</v>
      </c>
    </row>
    <row r="8" ht="18.75" customHeight="1" spans="1:8">
      <c r="A8" s="25"/>
      <c r="B8" s="25"/>
      <c r="C8" s="25"/>
      <c r="D8" s="25"/>
      <c r="E8" s="26"/>
      <c r="F8" s="26"/>
      <c r="G8" s="17"/>
      <c r="H8" s="17"/>
    </row>
    <row r="9" customHeight="1" spans="1:1">
      <c r="A9" s="19" t="s">
        <v>145</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8"/>
  <sheetViews>
    <sheetView showZeros="0" workbookViewId="0">
      <pane ySplit="1" topLeftCell="A2" activePane="bottomLeft" state="frozen"/>
      <selection/>
      <selection pane="bottomLeft" activeCell="D26" sqref="D26"/>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973</v>
      </c>
    </row>
    <row r="3" ht="45" customHeight="1" spans="1:11">
      <c r="A3" s="4" t="s">
        <v>974</v>
      </c>
      <c r="B3" s="4"/>
      <c r="C3" s="4"/>
      <c r="D3" s="4"/>
      <c r="E3" s="4"/>
      <c r="F3" s="4"/>
      <c r="G3" s="4"/>
      <c r="H3" s="4"/>
      <c r="I3" s="4"/>
      <c r="J3" s="4"/>
      <c r="K3" s="4"/>
    </row>
    <row r="4" ht="18.75" customHeight="1" spans="1:11">
      <c r="A4" s="5" t="str">
        <f>"单位名称："&amp;"玉溪市江川区医共体总医院"</f>
        <v>单位名称：玉溪市江川区医共体总医院</v>
      </c>
      <c r="B4" s="5"/>
      <c r="C4" s="5"/>
      <c r="D4" s="5"/>
      <c r="E4" s="5"/>
      <c r="F4" s="5"/>
      <c r="G4" s="5"/>
      <c r="H4" s="6"/>
      <c r="I4" s="6"/>
      <c r="J4" s="6"/>
      <c r="K4" s="6" t="s">
        <v>29</v>
      </c>
    </row>
    <row r="5" ht="18.75" customHeight="1" spans="1:11">
      <c r="A5" s="13" t="s">
        <v>222</v>
      </c>
      <c r="B5" s="13" t="s">
        <v>150</v>
      </c>
      <c r="C5" s="13" t="s">
        <v>223</v>
      </c>
      <c r="D5" s="13" t="s">
        <v>151</v>
      </c>
      <c r="E5" s="13" t="s">
        <v>152</v>
      </c>
      <c r="F5" s="13" t="s">
        <v>224</v>
      </c>
      <c r="G5" s="13" t="s">
        <v>154</v>
      </c>
      <c r="H5" s="13" t="s">
        <v>32</v>
      </c>
      <c r="I5" s="13" t="s">
        <v>975</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2">
      <c r="A12" s="19" t="s">
        <v>145</v>
      </c>
      <c r="B12" s="19"/>
    </row>
    <row r="28" customHeight="1" spans="2:2">
      <c r="B28" s="20"/>
    </row>
  </sheetData>
  <mergeCells count="16">
    <mergeCell ref="A3:K3"/>
    <mergeCell ref="A4:G4"/>
    <mergeCell ref="I5:K5"/>
    <mergeCell ref="A11:G11"/>
    <mergeCell ref="A12:B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workbookViewId="0">
      <pane ySplit="1" topLeftCell="A2" activePane="bottomLeft" state="frozen"/>
      <selection/>
      <selection pane="bottomLeft" activeCell="H22" sqref="H22"/>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976</v>
      </c>
    </row>
    <row r="3" ht="45" customHeight="1" spans="1:7">
      <c r="A3" s="4" t="s">
        <v>977</v>
      </c>
      <c r="B3" s="4"/>
      <c r="C3" s="4"/>
      <c r="D3" s="4"/>
      <c r="E3" s="4"/>
      <c r="F3" s="4"/>
      <c r="G3" s="4"/>
    </row>
    <row r="4" ht="24.15" customHeight="1" spans="1:7">
      <c r="A4" s="5" t="str">
        <f>"单位名称："&amp;"玉溪市江川区医共体总医院"</f>
        <v>单位名称：玉溪市江川区医共体总医院</v>
      </c>
      <c r="B4" s="5"/>
      <c r="C4" s="5"/>
      <c r="D4" s="5"/>
      <c r="E4" s="6"/>
      <c r="F4" s="6"/>
      <c r="G4" s="6" t="s">
        <v>29</v>
      </c>
    </row>
    <row r="5" ht="18.75" customHeight="1" spans="1:7">
      <c r="A5" s="7" t="s">
        <v>223</v>
      </c>
      <c r="B5" s="7" t="s">
        <v>222</v>
      </c>
      <c r="C5" s="7" t="s">
        <v>150</v>
      </c>
      <c r="D5" s="7" t="s">
        <v>978</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228</v>
      </c>
      <c r="C9" s="10" t="s">
        <v>227</v>
      </c>
      <c r="D9" s="9" t="s">
        <v>979</v>
      </c>
      <c r="E9" s="11">
        <v>21000</v>
      </c>
      <c r="F9" s="11"/>
      <c r="G9" s="11"/>
    </row>
    <row r="10" ht="20.25" customHeight="1" spans="1:7">
      <c r="A10" s="9" t="s">
        <v>56</v>
      </c>
      <c r="B10" s="9" t="s">
        <v>237</v>
      </c>
      <c r="C10" s="10" t="s">
        <v>236</v>
      </c>
      <c r="D10" s="9" t="s">
        <v>979</v>
      </c>
      <c r="E10" s="11">
        <v>23264</v>
      </c>
      <c r="F10" s="11"/>
      <c r="G10" s="11"/>
    </row>
    <row r="11" ht="20.25" customHeight="1" spans="1:7">
      <c r="A11" s="9" t="s">
        <v>56</v>
      </c>
      <c r="B11" s="9" t="s">
        <v>237</v>
      </c>
      <c r="C11" s="10" t="s">
        <v>251</v>
      </c>
      <c r="D11" s="9" t="s">
        <v>979</v>
      </c>
      <c r="E11" s="11">
        <v>20000</v>
      </c>
      <c r="F11" s="11"/>
      <c r="G11" s="11"/>
    </row>
    <row r="12" ht="20.25" customHeight="1" spans="1:7">
      <c r="A12" s="9" t="s">
        <v>56</v>
      </c>
      <c r="B12" s="9" t="s">
        <v>228</v>
      </c>
      <c r="C12" s="10" t="s">
        <v>257</v>
      </c>
      <c r="D12" s="9" t="s">
        <v>979</v>
      </c>
      <c r="E12" s="11">
        <v>210000</v>
      </c>
      <c r="F12" s="11"/>
      <c r="G12" s="11"/>
    </row>
    <row r="13" ht="20.25" customHeight="1" spans="1:7">
      <c r="A13" s="9" t="s">
        <v>56</v>
      </c>
      <c r="B13" s="9" t="s">
        <v>237</v>
      </c>
      <c r="C13" s="10" t="s">
        <v>261</v>
      </c>
      <c r="D13" s="9" t="s">
        <v>979</v>
      </c>
      <c r="E13" s="11">
        <v>60000</v>
      </c>
      <c r="F13" s="11"/>
      <c r="G13" s="11"/>
    </row>
    <row r="14" ht="20.25" customHeight="1" spans="1:7">
      <c r="A14" s="9" t="s">
        <v>56</v>
      </c>
      <c r="B14" s="9" t="s">
        <v>228</v>
      </c>
      <c r="C14" s="10" t="s">
        <v>290</v>
      </c>
      <c r="D14" s="9" t="s">
        <v>979</v>
      </c>
      <c r="E14" s="11">
        <v>235000</v>
      </c>
      <c r="F14" s="11"/>
      <c r="G14" s="11"/>
    </row>
    <row r="15" ht="20.25" customHeight="1" spans="1:7">
      <c r="A15" s="9" t="s">
        <v>56</v>
      </c>
      <c r="B15" s="9" t="s">
        <v>237</v>
      </c>
      <c r="C15" s="10" t="s">
        <v>292</v>
      </c>
      <c r="D15" s="9" t="s">
        <v>979</v>
      </c>
      <c r="E15" s="11">
        <v>130342</v>
      </c>
      <c r="F15" s="11"/>
      <c r="G15" s="11"/>
    </row>
    <row r="16" ht="20.25" customHeight="1" spans="1:7">
      <c r="A16" s="9" t="s">
        <v>56</v>
      </c>
      <c r="B16" s="9" t="s">
        <v>228</v>
      </c>
      <c r="C16" s="10" t="s">
        <v>308</v>
      </c>
      <c r="D16" s="9" t="s">
        <v>979</v>
      </c>
      <c r="E16" s="11">
        <v>60000</v>
      </c>
      <c r="F16" s="11"/>
      <c r="G16" s="11"/>
    </row>
    <row r="17" ht="20.25" customHeight="1" spans="1:7">
      <c r="A17" s="9" t="s">
        <v>56</v>
      </c>
      <c r="B17" s="9" t="s">
        <v>237</v>
      </c>
      <c r="C17" s="10" t="s">
        <v>310</v>
      </c>
      <c r="D17" s="9" t="s">
        <v>979</v>
      </c>
      <c r="E17" s="11">
        <v>61000</v>
      </c>
      <c r="F17" s="11"/>
      <c r="G17" s="11"/>
    </row>
    <row r="18" ht="20.25" customHeight="1" spans="1:7">
      <c r="A18" s="9" t="s">
        <v>56</v>
      </c>
      <c r="B18" s="9" t="s">
        <v>237</v>
      </c>
      <c r="C18" s="10" t="s">
        <v>314</v>
      </c>
      <c r="D18" s="9" t="s">
        <v>979</v>
      </c>
      <c r="E18" s="11">
        <v>5000</v>
      </c>
      <c r="F18" s="11"/>
      <c r="G18" s="11"/>
    </row>
    <row r="19" ht="20.25" customHeight="1" spans="1:7">
      <c r="A19" s="9" t="s">
        <v>56</v>
      </c>
      <c r="B19" s="9" t="s">
        <v>228</v>
      </c>
      <c r="C19" s="10" t="s">
        <v>322</v>
      </c>
      <c r="D19" s="9" t="s">
        <v>979</v>
      </c>
      <c r="E19" s="11">
        <v>149760</v>
      </c>
      <c r="F19" s="11"/>
      <c r="G19" s="11"/>
    </row>
    <row r="20" ht="20.25" customHeight="1" spans="1:7">
      <c r="A20" s="9" t="s">
        <v>56</v>
      </c>
      <c r="B20" s="9" t="s">
        <v>237</v>
      </c>
      <c r="C20" s="10" t="s">
        <v>324</v>
      </c>
      <c r="D20" s="9" t="s">
        <v>979</v>
      </c>
      <c r="E20" s="11">
        <v>106409</v>
      </c>
      <c r="F20" s="11"/>
      <c r="G20" s="11"/>
    </row>
    <row r="21" ht="20.25" customHeight="1" spans="1:7">
      <c r="A21" s="9" t="s">
        <v>56</v>
      </c>
      <c r="B21" s="9" t="s">
        <v>228</v>
      </c>
      <c r="C21" s="10" t="s">
        <v>328</v>
      </c>
      <c r="D21" s="9" t="s">
        <v>979</v>
      </c>
      <c r="E21" s="11">
        <v>35000</v>
      </c>
      <c r="F21" s="11"/>
      <c r="G21" s="11"/>
    </row>
    <row r="22" ht="20.25" customHeight="1" spans="1:7">
      <c r="A22" s="9" t="s">
        <v>56</v>
      </c>
      <c r="B22" s="9" t="s">
        <v>237</v>
      </c>
      <c r="C22" s="10" t="s">
        <v>330</v>
      </c>
      <c r="D22" s="9" t="s">
        <v>979</v>
      </c>
      <c r="E22" s="11">
        <v>100000</v>
      </c>
      <c r="F22" s="11"/>
      <c r="G22" s="11"/>
    </row>
    <row r="23" ht="20.25" customHeight="1" spans="1:7">
      <c r="A23" s="9" t="s">
        <v>56</v>
      </c>
      <c r="B23" s="9" t="s">
        <v>237</v>
      </c>
      <c r="C23" s="10" t="s">
        <v>336</v>
      </c>
      <c r="D23" s="9" t="s">
        <v>979</v>
      </c>
      <c r="E23" s="11">
        <v>25000</v>
      </c>
      <c r="F23" s="11"/>
      <c r="G23" s="11"/>
    </row>
    <row r="24" ht="20.25" customHeight="1" spans="1:7">
      <c r="A24" s="9" t="s">
        <v>56</v>
      </c>
      <c r="B24" s="9" t="s">
        <v>228</v>
      </c>
      <c r="C24" s="10" t="s">
        <v>338</v>
      </c>
      <c r="D24" s="9" t="s">
        <v>979</v>
      </c>
      <c r="E24" s="11">
        <v>150000</v>
      </c>
      <c r="F24" s="11"/>
      <c r="G24" s="11"/>
    </row>
    <row r="25" ht="20.25" customHeight="1" spans="1:7">
      <c r="A25" s="9" t="s">
        <v>56</v>
      </c>
      <c r="B25" s="9" t="s">
        <v>237</v>
      </c>
      <c r="C25" s="10" t="s">
        <v>340</v>
      </c>
      <c r="D25" s="9" t="s">
        <v>979</v>
      </c>
      <c r="E25" s="11">
        <v>25107</v>
      </c>
      <c r="F25" s="11"/>
      <c r="G25" s="11"/>
    </row>
    <row r="26" ht="20.25" customHeight="1" spans="1:7">
      <c r="A26" s="9" t="s">
        <v>56</v>
      </c>
      <c r="B26" s="9" t="s">
        <v>228</v>
      </c>
      <c r="C26" s="10" t="s">
        <v>347</v>
      </c>
      <c r="D26" s="9" t="s">
        <v>979</v>
      </c>
      <c r="E26" s="11">
        <v>400000</v>
      </c>
      <c r="F26" s="11"/>
      <c r="G26" s="11"/>
    </row>
    <row r="27" ht="20.25" customHeight="1" spans="1:7">
      <c r="A27" s="9" t="s">
        <v>56</v>
      </c>
      <c r="B27" s="9" t="s">
        <v>228</v>
      </c>
      <c r="C27" s="10" t="s">
        <v>349</v>
      </c>
      <c r="D27" s="9" t="s">
        <v>979</v>
      </c>
      <c r="E27" s="11">
        <v>109500</v>
      </c>
      <c r="F27" s="11"/>
      <c r="G27" s="11"/>
    </row>
    <row r="28" ht="20.25" customHeight="1" spans="1:7">
      <c r="A28" s="9" t="s">
        <v>56</v>
      </c>
      <c r="B28" s="9" t="s">
        <v>237</v>
      </c>
      <c r="C28" s="10" t="s">
        <v>351</v>
      </c>
      <c r="D28" s="9" t="s">
        <v>979</v>
      </c>
      <c r="E28" s="11">
        <v>250000</v>
      </c>
      <c r="F28" s="11"/>
      <c r="G28" s="11"/>
    </row>
    <row r="29" ht="20.25" customHeight="1" spans="1:7">
      <c r="A29" s="9" t="s">
        <v>56</v>
      </c>
      <c r="B29" s="9" t="s">
        <v>237</v>
      </c>
      <c r="C29" s="10" t="s">
        <v>353</v>
      </c>
      <c r="D29" s="9" t="s">
        <v>979</v>
      </c>
      <c r="E29" s="11">
        <v>94362</v>
      </c>
      <c r="F29" s="11"/>
      <c r="G29" s="11"/>
    </row>
    <row r="30" ht="20.25" customHeight="1" spans="1:7">
      <c r="A30" s="9" t="s">
        <v>56</v>
      </c>
      <c r="B30" s="9" t="s">
        <v>228</v>
      </c>
      <c r="C30" s="10" t="s">
        <v>357</v>
      </c>
      <c r="D30" s="9" t="s">
        <v>979</v>
      </c>
      <c r="E30" s="11">
        <v>15000</v>
      </c>
      <c r="F30" s="11"/>
      <c r="G30" s="11"/>
    </row>
    <row r="31" ht="20.25" customHeight="1" spans="1:7">
      <c r="A31" s="9" t="s">
        <v>56</v>
      </c>
      <c r="B31" s="9" t="s">
        <v>237</v>
      </c>
      <c r="C31" s="10" t="s">
        <v>359</v>
      </c>
      <c r="D31" s="9" t="s">
        <v>979</v>
      </c>
      <c r="E31" s="11">
        <v>26000</v>
      </c>
      <c r="F31" s="11"/>
      <c r="G31" s="11"/>
    </row>
    <row r="32" ht="20.25" customHeight="1" spans="1:7">
      <c r="A32" s="9" t="s">
        <v>56</v>
      </c>
      <c r="B32" s="9" t="s">
        <v>237</v>
      </c>
      <c r="C32" s="10" t="s">
        <v>365</v>
      </c>
      <c r="D32" s="9" t="s">
        <v>979</v>
      </c>
      <c r="E32" s="11">
        <v>166987.5</v>
      </c>
      <c r="F32" s="11"/>
      <c r="G32" s="11"/>
    </row>
    <row r="33" ht="20.25" customHeight="1" spans="1:7">
      <c r="A33" s="9" t="s">
        <v>56</v>
      </c>
      <c r="B33" s="9" t="s">
        <v>228</v>
      </c>
      <c r="C33" s="10" t="s">
        <v>367</v>
      </c>
      <c r="D33" s="9" t="s">
        <v>979</v>
      </c>
      <c r="E33" s="11">
        <v>234074.88</v>
      </c>
      <c r="F33" s="11"/>
      <c r="G33" s="11"/>
    </row>
    <row r="34" ht="20.25" customHeight="1" spans="1:7">
      <c r="A34" s="9" t="s">
        <v>56</v>
      </c>
      <c r="B34" s="9" t="s">
        <v>237</v>
      </c>
      <c r="C34" s="10" t="s">
        <v>369</v>
      </c>
      <c r="D34" s="9" t="s">
        <v>979</v>
      </c>
      <c r="E34" s="11">
        <v>6000</v>
      </c>
      <c r="F34" s="11"/>
      <c r="G34" s="11"/>
    </row>
    <row r="35" ht="20.25" customHeight="1" spans="1:7">
      <c r="A35" s="12" t="s">
        <v>32</v>
      </c>
      <c r="B35" s="12"/>
      <c r="C35" s="12"/>
      <c r="D35" s="12"/>
      <c r="E35" s="11">
        <v>2718806.38</v>
      </c>
      <c r="F35" s="11"/>
      <c r="G35" s="11"/>
    </row>
  </sheetData>
  <mergeCells count="11">
    <mergeCell ref="A3:G3"/>
    <mergeCell ref="A4:D4"/>
    <mergeCell ref="E5:G5"/>
    <mergeCell ref="A35:D35"/>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"单位名称："&amp;"玉溪市江川区医共体总医院"</f>
        <v>单位名称：玉溪市江川区医共体总医院</v>
      </c>
      <c r="B4" s="5"/>
      <c r="C4" s="5"/>
      <c r="D4" s="5"/>
      <c r="E4" s="56"/>
      <c r="F4" s="56"/>
      <c r="G4" s="56"/>
      <c r="H4" s="56"/>
      <c r="I4" s="6"/>
      <c r="J4" s="6"/>
      <c r="K4" s="6"/>
      <c r="L4" s="6"/>
      <c r="M4" s="6"/>
      <c r="N4" s="6"/>
      <c r="O4" s="6"/>
      <c r="P4" s="6"/>
      <c r="Q4" s="6"/>
      <c r="R4" s="6"/>
      <c r="S4" s="6" t="s">
        <v>29</v>
      </c>
    </row>
    <row r="5" ht="18.75" customHeight="1" spans="1:19">
      <c r="A5" s="13" t="s">
        <v>30</v>
      </c>
      <c r="B5" s="73" t="s">
        <v>31</v>
      </c>
      <c r="C5" s="73" t="s">
        <v>32</v>
      </c>
      <c r="D5" s="73" t="s">
        <v>33</v>
      </c>
      <c r="E5" s="73"/>
      <c r="F5" s="73"/>
      <c r="G5" s="73"/>
      <c r="H5" s="73"/>
      <c r="I5" s="73"/>
      <c r="J5" s="76"/>
      <c r="K5" s="76"/>
      <c r="L5" s="76"/>
      <c r="M5" s="76"/>
      <c r="N5" s="76"/>
      <c r="O5" s="73" t="s">
        <v>20</v>
      </c>
      <c r="P5" s="73"/>
      <c r="Q5" s="73"/>
      <c r="R5" s="73"/>
      <c r="S5" s="73"/>
    </row>
    <row r="6" ht="18.75" customHeight="1" spans="1:19">
      <c r="A6" s="13"/>
      <c r="B6" s="73"/>
      <c r="C6" s="73"/>
      <c r="D6" s="74" t="s">
        <v>34</v>
      </c>
      <c r="E6" s="74" t="s">
        <v>35</v>
      </c>
      <c r="F6" s="74" t="s">
        <v>36</v>
      </c>
      <c r="G6" s="74" t="s">
        <v>37</v>
      </c>
      <c r="H6" s="74" t="s">
        <v>38</v>
      </c>
      <c r="I6" s="77" t="s">
        <v>39</v>
      </c>
      <c r="J6" s="78"/>
      <c r="K6" s="78"/>
      <c r="L6" s="78"/>
      <c r="M6" s="78"/>
      <c r="N6" s="78"/>
      <c r="O6" s="77" t="s">
        <v>34</v>
      </c>
      <c r="P6" s="77" t="s">
        <v>35</v>
      </c>
      <c r="Q6" s="77" t="s">
        <v>36</v>
      </c>
      <c r="R6" s="77" t="s">
        <v>37</v>
      </c>
      <c r="S6" s="74" t="s">
        <v>40</v>
      </c>
    </row>
    <row r="7" ht="18.75" customHeight="1" spans="1:19">
      <c r="A7" s="13"/>
      <c r="B7" s="73"/>
      <c r="C7" s="73"/>
      <c r="D7" s="74"/>
      <c r="E7" s="74"/>
      <c r="F7" s="74"/>
      <c r="G7" s="74"/>
      <c r="H7" s="74"/>
      <c r="I7" s="77" t="s">
        <v>34</v>
      </c>
      <c r="J7" s="77" t="s">
        <v>41</v>
      </c>
      <c r="K7" s="77" t="s">
        <v>42</v>
      </c>
      <c r="L7" s="77" t="s">
        <v>43</v>
      </c>
      <c r="M7" s="77" t="s">
        <v>44</v>
      </c>
      <c r="N7" s="77" t="s">
        <v>45</v>
      </c>
      <c r="O7" s="77"/>
      <c r="P7" s="77"/>
      <c r="Q7" s="77"/>
      <c r="R7" s="77"/>
      <c r="S7" s="74"/>
    </row>
    <row r="8" ht="18.75" customHeight="1" spans="1:19">
      <c r="A8" s="75" t="s">
        <v>46</v>
      </c>
      <c r="B8" s="14" t="s">
        <v>47</v>
      </c>
      <c r="C8" s="14" t="s">
        <v>48</v>
      </c>
      <c r="D8" s="14" t="s">
        <v>49</v>
      </c>
      <c r="E8" s="75" t="s">
        <v>50</v>
      </c>
      <c r="F8" s="14" t="s">
        <v>51</v>
      </c>
      <c r="G8" s="14" t="s">
        <v>52</v>
      </c>
      <c r="H8" s="75"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387999680.67</v>
      </c>
      <c r="D9" s="17">
        <v>71126118.67</v>
      </c>
      <c r="E9" s="17">
        <v>71126118.67</v>
      </c>
      <c r="F9" s="17"/>
      <c r="G9" s="17"/>
      <c r="H9" s="17"/>
      <c r="I9" s="17">
        <v>316873562</v>
      </c>
      <c r="J9" s="17">
        <v>316792562</v>
      </c>
      <c r="K9" s="17"/>
      <c r="L9" s="17"/>
      <c r="M9" s="17"/>
      <c r="N9" s="17">
        <v>81000</v>
      </c>
      <c r="O9" s="17"/>
      <c r="P9" s="17"/>
      <c r="Q9" s="17"/>
      <c r="R9" s="17"/>
      <c r="S9" s="17"/>
    </row>
    <row r="10" ht="20.25" customHeight="1" spans="1:19">
      <c r="A10" s="50" t="s">
        <v>32</v>
      </c>
      <c r="B10" s="50"/>
      <c r="C10" s="17">
        <v>387999680.67</v>
      </c>
      <c r="D10" s="17">
        <v>71126118.67</v>
      </c>
      <c r="E10" s="17">
        <v>71126118.67</v>
      </c>
      <c r="F10" s="17"/>
      <c r="G10" s="17"/>
      <c r="H10" s="17"/>
      <c r="I10" s="17">
        <v>316873562</v>
      </c>
      <c r="J10" s="17">
        <v>316792562</v>
      </c>
      <c r="K10" s="17"/>
      <c r="L10" s="17"/>
      <c r="M10" s="17"/>
      <c r="N10" s="17">
        <v>81000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5"/>
      <c r="L3" s="55"/>
      <c r="M3" s="55"/>
      <c r="N3" s="55"/>
      <c r="O3" s="55"/>
    </row>
    <row r="4" ht="18.75" customHeight="1" spans="1:15">
      <c r="A4" s="46" t="str">
        <f>"单位名称："&amp;"玉溪市江川区医共体总医院"</f>
        <v>单位名称：玉溪市江川区医共体总医院</v>
      </c>
      <c r="B4" s="46"/>
      <c r="C4" s="46"/>
      <c r="D4" s="46"/>
      <c r="E4" s="46"/>
      <c r="F4" s="46"/>
      <c r="G4" s="46"/>
      <c r="H4" s="46"/>
      <c r="I4" s="46"/>
      <c r="J4" s="3"/>
      <c r="K4" s="3"/>
      <c r="L4" s="3"/>
      <c r="M4" s="3"/>
      <c r="N4" s="3"/>
      <c r="O4" s="3" t="s">
        <v>29</v>
      </c>
    </row>
    <row r="5" ht="18.75" customHeight="1" spans="1:15">
      <c r="A5" s="13" t="s">
        <v>59</v>
      </c>
      <c r="B5" s="13" t="s">
        <v>60</v>
      </c>
      <c r="C5" s="49" t="s">
        <v>32</v>
      </c>
      <c r="D5" s="49" t="s">
        <v>35</v>
      </c>
      <c r="E5" s="49"/>
      <c r="F5" s="49"/>
      <c r="G5" s="13" t="s">
        <v>36</v>
      </c>
      <c r="H5" s="49" t="s">
        <v>37</v>
      </c>
      <c r="I5" s="13" t="s">
        <v>61</v>
      </c>
      <c r="J5" s="49" t="s">
        <v>62</v>
      </c>
      <c r="K5" s="49"/>
      <c r="L5" s="49"/>
      <c r="M5" s="49"/>
      <c r="N5" s="49"/>
      <c r="O5" s="49"/>
    </row>
    <row r="6" ht="18.75" customHeight="1" spans="1:15">
      <c r="A6" s="13"/>
      <c r="B6" s="13"/>
      <c r="C6" s="49"/>
      <c r="D6" s="49" t="s">
        <v>34</v>
      </c>
      <c r="E6" s="49" t="s">
        <v>63</v>
      </c>
      <c r="F6" s="49" t="s">
        <v>64</v>
      </c>
      <c r="G6" s="13"/>
      <c r="H6" s="49"/>
      <c r="I6" s="13"/>
      <c r="J6" s="49" t="s">
        <v>34</v>
      </c>
      <c r="K6" s="49"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17488760.43</v>
      </c>
      <c r="D8" s="17">
        <v>17488760.43</v>
      </c>
      <c r="E8" s="17">
        <v>17488760.43</v>
      </c>
      <c r="F8" s="17"/>
      <c r="G8" s="17"/>
      <c r="H8" s="17"/>
      <c r="I8" s="17"/>
      <c r="J8" s="17"/>
      <c r="K8" s="17"/>
      <c r="L8" s="17"/>
      <c r="M8" s="17"/>
      <c r="N8" s="17"/>
      <c r="O8" s="17"/>
    </row>
    <row r="9" ht="20.25" customHeight="1" spans="1:15">
      <c r="A9" s="66" t="s">
        <v>73</v>
      </c>
      <c r="B9" s="66" t="s">
        <v>74</v>
      </c>
      <c r="C9" s="17">
        <v>17488760.43</v>
      </c>
      <c r="D9" s="17">
        <v>17488760.43</v>
      </c>
      <c r="E9" s="17">
        <v>17488760.43</v>
      </c>
      <c r="F9" s="17"/>
      <c r="G9" s="17"/>
      <c r="H9" s="17"/>
      <c r="I9" s="17"/>
      <c r="J9" s="17"/>
      <c r="K9" s="17"/>
      <c r="L9" s="17"/>
      <c r="M9" s="17"/>
      <c r="N9" s="17"/>
      <c r="O9" s="17"/>
    </row>
    <row r="10" ht="20.25" customHeight="1" spans="1:15">
      <c r="A10" s="67" t="s">
        <v>75</v>
      </c>
      <c r="B10" s="67" t="s">
        <v>76</v>
      </c>
      <c r="C10" s="17">
        <v>4014500</v>
      </c>
      <c r="D10" s="17">
        <v>4014500</v>
      </c>
      <c r="E10" s="17">
        <v>4014500</v>
      </c>
      <c r="F10" s="17"/>
      <c r="G10" s="17"/>
      <c r="H10" s="17"/>
      <c r="I10" s="17"/>
      <c r="J10" s="17"/>
      <c r="K10" s="17"/>
      <c r="L10" s="17"/>
      <c r="M10" s="17"/>
      <c r="N10" s="17"/>
      <c r="O10" s="17"/>
    </row>
    <row r="11" ht="20.25" customHeight="1" spans="1:15">
      <c r="A11" s="67" t="s">
        <v>77</v>
      </c>
      <c r="B11" s="67" t="s">
        <v>78</v>
      </c>
      <c r="C11" s="17">
        <v>5760</v>
      </c>
      <c r="D11" s="17">
        <v>5760</v>
      </c>
      <c r="E11" s="17">
        <v>5760</v>
      </c>
      <c r="F11" s="17"/>
      <c r="G11" s="17"/>
      <c r="H11" s="17"/>
      <c r="I11" s="17"/>
      <c r="J11" s="17"/>
      <c r="K11" s="17"/>
      <c r="L11" s="17"/>
      <c r="M11" s="17"/>
      <c r="N11" s="17"/>
      <c r="O11" s="17"/>
    </row>
    <row r="12" ht="20.25" customHeight="1" spans="1:15">
      <c r="A12" s="67" t="s">
        <v>79</v>
      </c>
      <c r="B12" s="67" t="s">
        <v>80</v>
      </c>
      <c r="C12" s="17">
        <v>11869726</v>
      </c>
      <c r="D12" s="17">
        <v>11869726</v>
      </c>
      <c r="E12" s="17">
        <v>11869726</v>
      </c>
      <c r="F12" s="17"/>
      <c r="G12" s="17"/>
      <c r="H12" s="17"/>
      <c r="I12" s="17"/>
      <c r="J12" s="17"/>
      <c r="K12" s="17"/>
      <c r="L12" s="17"/>
      <c r="M12" s="17"/>
      <c r="N12" s="17"/>
      <c r="O12" s="17"/>
    </row>
    <row r="13" ht="20.25" customHeight="1" spans="1:15">
      <c r="A13" s="67" t="s">
        <v>81</v>
      </c>
      <c r="B13" s="67" t="s">
        <v>82</v>
      </c>
      <c r="C13" s="17">
        <v>1598774.43</v>
      </c>
      <c r="D13" s="17">
        <v>1598774.43</v>
      </c>
      <c r="E13" s="17">
        <v>1598774.43</v>
      </c>
      <c r="F13" s="17"/>
      <c r="G13" s="17"/>
      <c r="H13" s="17"/>
      <c r="I13" s="17"/>
      <c r="J13" s="17"/>
      <c r="K13" s="17"/>
      <c r="L13" s="17"/>
      <c r="M13" s="17"/>
      <c r="N13" s="17"/>
      <c r="O13" s="17"/>
    </row>
    <row r="14" ht="20.25" customHeight="1" spans="1:15">
      <c r="A14" s="16" t="s">
        <v>83</v>
      </c>
      <c r="B14" s="16" t="s">
        <v>84</v>
      </c>
      <c r="C14" s="17">
        <v>365542132.24</v>
      </c>
      <c r="D14" s="17">
        <v>48668570.24</v>
      </c>
      <c r="E14" s="17">
        <v>45949763.86</v>
      </c>
      <c r="F14" s="17">
        <v>2718806.38</v>
      </c>
      <c r="G14" s="17"/>
      <c r="H14" s="17"/>
      <c r="I14" s="17"/>
      <c r="J14" s="17">
        <v>316873562</v>
      </c>
      <c r="K14" s="17">
        <v>316792562</v>
      </c>
      <c r="L14" s="17"/>
      <c r="M14" s="17"/>
      <c r="N14" s="17"/>
      <c r="O14" s="17">
        <v>81000</v>
      </c>
    </row>
    <row r="15" ht="20.25" customHeight="1" spans="1:15">
      <c r="A15" s="66" t="s">
        <v>85</v>
      </c>
      <c r="B15" s="66" t="s">
        <v>86</v>
      </c>
      <c r="C15" s="17">
        <v>257519807.88</v>
      </c>
      <c r="D15" s="17">
        <v>1553334.88</v>
      </c>
      <c r="E15" s="17">
        <v>510000</v>
      </c>
      <c r="F15" s="17">
        <v>1043334.88</v>
      </c>
      <c r="G15" s="17"/>
      <c r="H15" s="17"/>
      <c r="I15" s="17"/>
      <c r="J15" s="17">
        <v>255966473</v>
      </c>
      <c r="K15" s="17">
        <v>255966473</v>
      </c>
      <c r="L15" s="17"/>
      <c r="M15" s="17"/>
      <c r="N15" s="17"/>
      <c r="O15" s="17"/>
    </row>
    <row r="16" ht="20.25" customHeight="1" spans="1:15">
      <c r="A16" s="67" t="s">
        <v>87</v>
      </c>
      <c r="B16" s="67" t="s">
        <v>88</v>
      </c>
      <c r="C16" s="17">
        <v>218884557</v>
      </c>
      <c r="D16" s="17">
        <v>659260</v>
      </c>
      <c r="E16" s="17"/>
      <c r="F16" s="17">
        <v>659260</v>
      </c>
      <c r="G16" s="17"/>
      <c r="H16" s="17"/>
      <c r="I16" s="17"/>
      <c r="J16" s="17">
        <v>218225297</v>
      </c>
      <c r="K16" s="17">
        <v>218225297</v>
      </c>
      <c r="L16" s="17"/>
      <c r="M16" s="17"/>
      <c r="N16" s="17"/>
      <c r="O16" s="17"/>
    </row>
    <row r="17" ht="20.25" customHeight="1" spans="1:15">
      <c r="A17" s="67" t="s">
        <v>89</v>
      </c>
      <c r="B17" s="67" t="s">
        <v>90</v>
      </c>
      <c r="C17" s="17">
        <v>38635250.88</v>
      </c>
      <c r="D17" s="17">
        <v>894074.88</v>
      </c>
      <c r="E17" s="17">
        <v>510000</v>
      </c>
      <c r="F17" s="17">
        <v>384074.88</v>
      </c>
      <c r="G17" s="17"/>
      <c r="H17" s="17"/>
      <c r="I17" s="17"/>
      <c r="J17" s="17">
        <v>37741176</v>
      </c>
      <c r="K17" s="17">
        <v>37741176</v>
      </c>
      <c r="L17" s="17"/>
      <c r="M17" s="17"/>
      <c r="N17" s="17"/>
      <c r="O17" s="17"/>
    </row>
    <row r="18" ht="20.25" customHeight="1" spans="1:15">
      <c r="A18" s="66" t="s">
        <v>91</v>
      </c>
      <c r="B18" s="66" t="s">
        <v>92</v>
      </c>
      <c r="C18" s="17">
        <v>76920014.27</v>
      </c>
      <c r="D18" s="17">
        <v>27863464.27</v>
      </c>
      <c r="E18" s="17">
        <v>27247464.27</v>
      </c>
      <c r="F18" s="17">
        <v>616000</v>
      </c>
      <c r="G18" s="17"/>
      <c r="H18" s="17"/>
      <c r="I18" s="17"/>
      <c r="J18" s="17">
        <v>49056550</v>
      </c>
      <c r="K18" s="17">
        <v>48975550</v>
      </c>
      <c r="L18" s="17"/>
      <c r="M18" s="17"/>
      <c r="N18" s="17"/>
      <c r="O18" s="17">
        <v>81000</v>
      </c>
    </row>
    <row r="19" ht="20.25" customHeight="1" spans="1:15">
      <c r="A19" s="67" t="s">
        <v>93</v>
      </c>
      <c r="B19" s="67" t="s">
        <v>94</v>
      </c>
      <c r="C19" s="17">
        <v>12879712.77</v>
      </c>
      <c r="D19" s="17">
        <v>3457412.77</v>
      </c>
      <c r="E19" s="17">
        <v>3207412.77</v>
      </c>
      <c r="F19" s="17">
        <v>250000</v>
      </c>
      <c r="G19" s="17"/>
      <c r="H19" s="17"/>
      <c r="I19" s="17"/>
      <c r="J19" s="17">
        <v>9422300</v>
      </c>
      <c r="K19" s="17">
        <v>9422300</v>
      </c>
      <c r="L19" s="17"/>
      <c r="M19" s="17"/>
      <c r="N19" s="17"/>
      <c r="O19" s="17"/>
    </row>
    <row r="20" ht="20.25" customHeight="1" spans="1:15">
      <c r="A20" s="67" t="s">
        <v>95</v>
      </c>
      <c r="B20" s="67" t="s">
        <v>96</v>
      </c>
      <c r="C20" s="17">
        <v>64040301.5</v>
      </c>
      <c r="D20" s="17">
        <v>24406051.5</v>
      </c>
      <c r="E20" s="17">
        <v>24040051.5</v>
      </c>
      <c r="F20" s="17">
        <v>366000</v>
      </c>
      <c r="G20" s="17"/>
      <c r="H20" s="17"/>
      <c r="I20" s="17"/>
      <c r="J20" s="17">
        <v>39634250</v>
      </c>
      <c r="K20" s="17">
        <v>39553250</v>
      </c>
      <c r="L20" s="17"/>
      <c r="M20" s="17"/>
      <c r="N20" s="17"/>
      <c r="O20" s="17">
        <v>81000</v>
      </c>
    </row>
    <row r="21" ht="20.25" customHeight="1" spans="1:15">
      <c r="A21" s="66" t="s">
        <v>97</v>
      </c>
      <c r="B21" s="66" t="s">
        <v>98</v>
      </c>
      <c r="C21" s="17">
        <v>19990027.13</v>
      </c>
      <c r="D21" s="17">
        <v>8139488.13</v>
      </c>
      <c r="E21" s="17">
        <v>7080016.63</v>
      </c>
      <c r="F21" s="17">
        <v>1059471.5</v>
      </c>
      <c r="G21" s="17"/>
      <c r="H21" s="17"/>
      <c r="I21" s="17"/>
      <c r="J21" s="17">
        <v>11850539</v>
      </c>
      <c r="K21" s="17">
        <v>11850539</v>
      </c>
      <c r="L21" s="17"/>
      <c r="M21" s="17"/>
      <c r="N21" s="17"/>
      <c r="O21" s="17"/>
    </row>
    <row r="22" ht="20.25" customHeight="1" spans="1:15">
      <c r="A22" s="67" t="s">
        <v>99</v>
      </c>
      <c r="B22" s="67" t="s">
        <v>100</v>
      </c>
      <c r="C22" s="17">
        <v>19140555.63</v>
      </c>
      <c r="D22" s="17">
        <v>7290016.63</v>
      </c>
      <c r="E22" s="17">
        <v>7080016.63</v>
      </c>
      <c r="F22" s="17">
        <v>210000</v>
      </c>
      <c r="G22" s="17"/>
      <c r="H22" s="17"/>
      <c r="I22" s="17"/>
      <c r="J22" s="17">
        <v>11850539</v>
      </c>
      <c r="K22" s="17">
        <v>11850539</v>
      </c>
      <c r="L22" s="17"/>
      <c r="M22" s="17"/>
      <c r="N22" s="17"/>
      <c r="O22" s="17"/>
    </row>
    <row r="23" ht="20.25" customHeight="1" spans="1:15">
      <c r="A23" s="67" t="s">
        <v>101</v>
      </c>
      <c r="B23" s="67" t="s">
        <v>102</v>
      </c>
      <c r="C23" s="17">
        <v>632484</v>
      </c>
      <c r="D23" s="17">
        <v>632484</v>
      </c>
      <c r="E23" s="17"/>
      <c r="F23" s="17">
        <v>632484</v>
      </c>
      <c r="G23" s="17"/>
      <c r="H23" s="17"/>
      <c r="I23" s="17"/>
      <c r="J23" s="17"/>
      <c r="K23" s="17"/>
      <c r="L23" s="17"/>
      <c r="M23" s="17"/>
      <c r="N23" s="17"/>
      <c r="O23" s="17"/>
    </row>
    <row r="24" ht="20.25" customHeight="1" spans="1:15">
      <c r="A24" s="67" t="s">
        <v>103</v>
      </c>
      <c r="B24" s="67" t="s">
        <v>104</v>
      </c>
      <c r="C24" s="17">
        <v>216987.5</v>
      </c>
      <c r="D24" s="17">
        <v>216987.5</v>
      </c>
      <c r="E24" s="17"/>
      <c r="F24" s="17">
        <v>216987.5</v>
      </c>
      <c r="G24" s="17"/>
      <c r="H24" s="17"/>
      <c r="I24" s="17"/>
      <c r="J24" s="17"/>
      <c r="K24" s="17"/>
      <c r="L24" s="17"/>
      <c r="M24" s="17"/>
      <c r="N24" s="17"/>
      <c r="O24" s="17"/>
    </row>
    <row r="25" ht="20.25" customHeight="1" spans="1:15">
      <c r="A25" s="66" t="s">
        <v>105</v>
      </c>
      <c r="B25" s="66" t="s">
        <v>106</v>
      </c>
      <c r="C25" s="17">
        <v>11112282.96</v>
      </c>
      <c r="D25" s="17">
        <v>11112282.96</v>
      </c>
      <c r="E25" s="17">
        <v>11112282.96</v>
      </c>
      <c r="F25" s="17"/>
      <c r="G25" s="17"/>
      <c r="H25" s="17"/>
      <c r="I25" s="17"/>
      <c r="J25" s="17"/>
      <c r="K25" s="17"/>
      <c r="L25" s="17"/>
      <c r="M25" s="17"/>
      <c r="N25" s="17"/>
      <c r="O25" s="17"/>
    </row>
    <row r="26" ht="20.25" customHeight="1" spans="1:15">
      <c r="A26" s="67" t="s">
        <v>107</v>
      </c>
      <c r="B26" s="67" t="s">
        <v>108</v>
      </c>
      <c r="C26" s="17">
        <v>6282360.28</v>
      </c>
      <c r="D26" s="17">
        <v>6282360.28</v>
      </c>
      <c r="E26" s="17">
        <v>6282360.28</v>
      </c>
      <c r="F26" s="17"/>
      <c r="G26" s="17"/>
      <c r="H26" s="17"/>
      <c r="I26" s="17"/>
      <c r="J26" s="17"/>
      <c r="K26" s="17"/>
      <c r="L26" s="17"/>
      <c r="M26" s="17"/>
      <c r="N26" s="17"/>
      <c r="O26" s="17"/>
    </row>
    <row r="27" ht="20.25" customHeight="1" spans="1:15">
      <c r="A27" s="67" t="s">
        <v>109</v>
      </c>
      <c r="B27" s="67" t="s">
        <v>110</v>
      </c>
      <c r="C27" s="17">
        <v>4165005.87</v>
      </c>
      <c r="D27" s="17">
        <v>4165005.87</v>
      </c>
      <c r="E27" s="17">
        <v>4165005.87</v>
      </c>
      <c r="F27" s="17"/>
      <c r="G27" s="17"/>
      <c r="H27" s="17"/>
      <c r="I27" s="17"/>
      <c r="J27" s="17"/>
      <c r="K27" s="17"/>
      <c r="L27" s="17"/>
      <c r="M27" s="17"/>
      <c r="N27" s="17"/>
      <c r="O27" s="17"/>
    </row>
    <row r="28" ht="20.25" customHeight="1" spans="1:15">
      <c r="A28" s="67" t="s">
        <v>111</v>
      </c>
      <c r="B28" s="67" t="s">
        <v>112</v>
      </c>
      <c r="C28" s="17">
        <v>664916.81</v>
      </c>
      <c r="D28" s="17">
        <v>664916.81</v>
      </c>
      <c r="E28" s="17">
        <v>664916.81</v>
      </c>
      <c r="F28" s="17"/>
      <c r="G28" s="17"/>
      <c r="H28" s="17"/>
      <c r="I28" s="17"/>
      <c r="J28" s="17"/>
      <c r="K28" s="17"/>
      <c r="L28" s="17"/>
      <c r="M28" s="17"/>
      <c r="N28" s="17"/>
      <c r="O28" s="17"/>
    </row>
    <row r="29" ht="20.25" customHeight="1" spans="1:15">
      <c r="A29" s="16" t="s">
        <v>113</v>
      </c>
      <c r="B29" s="16" t="s">
        <v>114</v>
      </c>
      <c r="C29" s="17">
        <v>4968788</v>
      </c>
      <c r="D29" s="17">
        <v>4968788</v>
      </c>
      <c r="E29" s="17">
        <v>4968788</v>
      </c>
      <c r="F29" s="17"/>
      <c r="G29" s="17"/>
      <c r="H29" s="17"/>
      <c r="I29" s="17"/>
      <c r="J29" s="17"/>
      <c r="K29" s="17"/>
      <c r="L29" s="17"/>
      <c r="M29" s="17"/>
      <c r="N29" s="17"/>
      <c r="O29" s="17"/>
    </row>
    <row r="30" ht="20.25" customHeight="1" spans="1:15">
      <c r="A30" s="66" t="s">
        <v>115</v>
      </c>
      <c r="B30" s="66" t="s">
        <v>116</v>
      </c>
      <c r="C30" s="17">
        <v>4968788</v>
      </c>
      <c r="D30" s="17">
        <v>4968788</v>
      </c>
      <c r="E30" s="17">
        <v>4968788</v>
      </c>
      <c r="F30" s="17"/>
      <c r="G30" s="17"/>
      <c r="H30" s="17"/>
      <c r="I30" s="17"/>
      <c r="J30" s="17"/>
      <c r="K30" s="17"/>
      <c r="L30" s="17"/>
      <c r="M30" s="17"/>
      <c r="N30" s="17"/>
      <c r="O30" s="17"/>
    </row>
    <row r="31" ht="20.25" customHeight="1" spans="1:15">
      <c r="A31" s="67" t="s">
        <v>117</v>
      </c>
      <c r="B31" s="67" t="s">
        <v>118</v>
      </c>
      <c r="C31" s="17">
        <v>4968788</v>
      </c>
      <c r="D31" s="17">
        <v>4968788</v>
      </c>
      <c r="E31" s="17">
        <v>4968788</v>
      </c>
      <c r="F31" s="17"/>
      <c r="G31" s="17"/>
      <c r="H31" s="17"/>
      <c r="I31" s="17"/>
      <c r="J31" s="17"/>
      <c r="K31" s="17"/>
      <c r="L31" s="17"/>
      <c r="M31" s="17"/>
      <c r="N31" s="17"/>
      <c r="O31" s="17"/>
    </row>
    <row r="32" ht="20.25" customHeight="1" spans="1:15">
      <c r="A32" s="50" t="s">
        <v>119</v>
      </c>
      <c r="B32" s="50"/>
      <c r="C32" s="17">
        <v>387999680.67</v>
      </c>
      <c r="D32" s="17">
        <v>71126118.67</v>
      </c>
      <c r="E32" s="17">
        <v>68407312.29</v>
      </c>
      <c r="F32" s="17">
        <v>2718806.38</v>
      </c>
      <c r="G32" s="17"/>
      <c r="H32" s="17"/>
      <c r="I32" s="17"/>
      <c r="J32" s="17">
        <v>316873562</v>
      </c>
      <c r="K32" s="17">
        <v>316792562</v>
      </c>
      <c r="L32" s="17"/>
      <c r="M32" s="17"/>
      <c r="N32" s="17"/>
      <c r="O32" s="17">
        <v>81000</v>
      </c>
    </row>
  </sheetData>
  <mergeCells count="11">
    <mergeCell ref="A3:O3"/>
    <mergeCell ref="A4:I4"/>
    <mergeCell ref="D5:F5"/>
    <mergeCell ref="J5:O5"/>
    <mergeCell ref="A32:B3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120</v>
      </c>
    </row>
    <row r="3" ht="45" customHeight="1" spans="1:4">
      <c r="A3" s="4" t="s">
        <v>121</v>
      </c>
      <c r="B3" s="4"/>
      <c r="C3" s="4"/>
      <c r="D3" s="4"/>
    </row>
    <row r="4" ht="18.75" customHeight="1" spans="1:4">
      <c r="A4" s="5" t="str">
        <f>"单位名称："&amp;"玉溪市江川区医共体总医院"</f>
        <v>单位名称：玉溪市江川区医共体总医院</v>
      </c>
      <c r="B4" s="5"/>
      <c r="C4" s="68"/>
      <c r="D4" s="6" t="s">
        <v>2</v>
      </c>
    </row>
    <row r="5" ht="22.5" customHeight="1" spans="1:4">
      <c r="A5" s="8" t="s">
        <v>3</v>
      </c>
      <c r="B5" s="8"/>
      <c r="C5" s="8" t="s">
        <v>4</v>
      </c>
      <c r="D5" s="8"/>
    </row>
    <row r="6" ht="18.75" customHeight="1" spans="1:4">
      <c r="A6" s="8" t="s">
        <v>5</v>
      </c>
      <c r="B6" s="8" t="s">
        <v>6</v>
      </c>
      <c r="C6" s="8" t="s">
        <v>122</v>
      </c>
      <c r="D6" s="8" t="s">
        <v>6</v>
      </c>
    </row>
    <row r="7" ht="18.75" customHeight="1" spans="1:4">
      <c r="A7" s="8"/>
      <c r="B7" s="8"/>
      <c r="C7" s="8"/>
      <c r="D7" s="8"/>
    </row>
    <row r="8" ht="22.5" customHeight="1" spans="1:4">
      <c r="A8" s="15" t="s">
        <v>123</v>
      </c>
      <c r="B8" s="17">
        <v>71126118.67</v>
      </c>
      <c r="C8" s="15" t="s">
        <v>124</v>
      </c>
      <c r="D8" s="17">
        <v>71126118.67</v>
      </c>
    </row>
    <row r="9" ht="22.5" customHeight="1" spans="1:4">
      <c r="A9" s="15" t="s">
        <v>125</v>
      </c>
      <c r="B9" s="17">
        <v>71126118.67</v>
      </c>
      <c r="C9" s="15" t="str">
        <f>"（"&amp;"一"&amp;"）"&amp;"社会保障和就业支出"</f>
        <v>（一）社会保障和就业支出</v>
      </c>
      <c r="D9" s="17">
        <v>17488760.43</v>
      </c>
    </row>
    <row r="10" ht="22.5" customHeight="1" spans="1:4">
      <c r="A10" s="15" t="s">
        <v>126</v>
      </c>
      <c r="B10" s="17"/>
      <c r="C10" s="15" t="str">
        <f>"（"&amp;"二"&amp;"）"&amp;"卫生健康支出"</f>
        <v>（二）卫生健康支出</v>
      </c>
      <c r="D10" s="17">
        <v>48668570.24</v>
      </c>
    </row>
    <row r="11" ht="22.5" customHeight="1" spans="1:4">
      <c r="A11" s="15" t="s">
        <v>127</v>
      </c>
      <c r="B11" s="17"/>
      <c r="C11" s="15" t="str">
        <f>"（"&amp;"三"&amp;"）"&amp;"住房保障支出"</f>
        <v>（三）住房保障支出</v>
      </c>
      <c r="D11" s="17">
        <v>4968788</v>
      </c>
    </row>
    <row r="12" ht="22.5" customHeight="1" spans="1:4">
      <c r="A12" s="15" t="s">
        <v>128</v>
      </c>
      <c r="B12" s="17"/>
      <c r="C12" s="15"/>
      <c r="D12" s="17"/>
    </row>
    <row r="13" ht="22.5" customHeight="1" spans="1:4">
      <c r="A13" s="15" t="s">
        <v>125</v>
      </c>
      <c r="B13" s="17"/>
      <c r="C13" s="15"/>
      <c r="D13" s="17"/>
    </row>
    <row r="14" ht="22.5" customHeight="1" spans="1:4">
      <c r="A14" s="15" t="s">
        <v>126</v>
      </c>
      <c r="B14" s="17"/>
      <c r="C14" s="15"/>
      <c r="D14" s="17"/>
    </row>
    <row r="15" ht="22.5" customHeight="1" spans="1:4">
      <c r="A15" s="15" t="s">
        <v>127</v>
      </c>
      <c r="B15" s="17"/>
      <c r="C15" s="15"/>
      <c r="D15" s="17"/>
    </row>
    <row r="16" ht="22.5" customHeight="1" spans="1:4">
      <c r="A16" s="69"/>
      <c r="B16" s="17"/>
      <c r="C16" s="15" t="s">
        <v>129</v>
      </c>
      <c r="D16" s="17"/>
    </row>
    <row r="17" ht="22.5" customHeight="1" spans="1:4">
      <c r="A17" s="70" t="s">
        <v>130</v>
      </c>
      <c r="B17" s="71">
        <v>71126118.67</v>
      </c>
      <c r="C17" s="72" t="s">
        <v>131</v>
      </c>
      <c r="D17" s="71">
        <v>71126118.67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2"/>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5" t="s">
        <v>132</v>
      </c>
    </row>
    <row r="3" ht="37.5" customHeight="1" spans="1:7">
      <c r="A3" s="4" t="s">
        <v>133</v>
      </c>
      <c r="B3" s="4"/>
      <c r="C3" s="4"/>
      <c r="D3" s="4"/>
      <c r="E3" s="4"/>
      <c r="F3" s="4"/>
      <c r="G3" s="4"/>
    </row>
    <row r="4" ht="18.75" customHeight="1" spans="1:7">
      <c r="A4" s="46" t="str">
        <f>"单位名称："&amp;"玉溪市江川区医共体总医院"</f>
        <v>单位名称：玉溪市江川区医共体总医院</v>
      </c>
      <c r="B4" s="46"/>
      <c r="C4" s="46"/>
      <c r="D4" s="47"/>
      <c r="E4" s="47"/>
      <c r="F4" s="47"/>
      <c r="G4" s="48" t="s">
        <v>29</v>
      </c>
    </row>
    <row r="5" ht="18.75" customHeight="1" spans="1:7">
      <c r="A5" s="13" t="s">
        <v>134</v>
      </c>
      <c r="B5" s="13" t="s">
        <v>60</v>
      </c>
      <c r="C5" s="49" t="s">
        <v>32</v>
      </c>
      <c r="D5" s="49" t="s">
        <v>63</v>
      </c>
      <c r="E5" s="49"/>
      <c r="F5" s="49"/>
      <c r="G5" s="13" t="s">
        <v>64</v>
      </c>
    </row>
    <row r="6" ht="18.75" customHeight="1" spans="1:7">
      <c r="A6" s="13" t="s">
        <v>59</v>
      </c>
      <c r="B6" s="13" t="s">
        <v>60</v>
      </c>
      <c r="C6" s="49"/>
      <c r="D6" s="49" t="s">
        <v>34</v>
      </c>
      <c r="E6" s="49" t="s">
        <v>135</v>
      </c>
      <c r="F6" s="49" t="s">
        <v>136</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17488760.43</v>
      </c>
      <c r="D8" s="17">
        <v>17488760.43</v>
      </c>
      <c r="E8" s="17">
        <v>17487060.43</v>
      </c>
      <c r="F8" s="17">
        <v>1700</v>
      </c>
      <c r="G8" s="17"/>
    </row>
    <row r="9" ht="20.25" customHeight="1" spans="1:7">
      <c r="A9" s="66" t="s">
        <v>73</v>
      </c>
      <c r="B9" s="66" t="s">
        <v>74</v>
      </c>
      <c r="C9" s="17">
        <v>17488760.43</v>
      </c>
      <c r="D9" s="17">
        <v>17488760.43</v>
      </c>
      <c r="E9" s="17">
        <v>17487060.43</v>
      </c>
      <c r="F9" s="17">
        <v>1700</v>
      </c>
      <c r="G9" s="17"/>
    </row>
    <row r="10" ht="20.25" customHeight="1" spans="1:7">
      <c r="A10" s="67" t="s">
        <v>75</v>
      </c>
      <c r="B10" s="67" t="s">
        <v>76</v>
      </c>
      <c r="C10" s="17">
        <v>4014500</v>
      </c>
      <c r="D10" s="17">
        <v>4014500</v>
      </c>
      <c r="E10" s="17">
        <v>4012800</v>
      </c>
      <c r="F10" s="17">
        <v>1700</v>
      </c>
      <c r="G10" s="17"/>
    </row>
    <row r="11" ht="20.25" customHeight="1" spans="1:7">
      <c r="A11" s="67" t="s">
        <v>77</v>
      </c>
      <c r="B11" s="67" t="s">
        <v>78</v>
      </c>
      <c r="C11" s="17">
        <v>5760</v>
      </c>
      <c r="D11" s="17">
        <v>5760</v>
      </c>
      <c r="E11" s="17">
        <v>5760</v>
      </c>
      <c r="F11" s="17"/>
      <c r="G11" s="17"/>
    </row>
    <row r="12" ht="20.25" customHeight="1" spans="1:7">
      <c r="A12" s="67" t="s">
        <v>79</v>
      </c>
      <c r="B12" s="67" t="s">
        <v>80</v>
      </c>
      <c r="C12" s="17">
        <v>11869726</v>
      </c>
      <c r="D12" s="17">
        <v>11869726</v>
      </c>
      <c r="E12" s="17">
        <v>11869726</v>
      </c>
      <c r="F12" s="17"/>
      <c r="G12" s="17"/>
    </row>
    <row r="13" ht="20.25" customHeight="1" spans="1:7">
      <c r="A13" s="67" t="s">
        <v>81</v>
      </c>
      <c r="B13" s="67" t="s">
        <v>82</v>
      </c>
      <c r="C13" s="17">
        <v>1598774.43</v>
      </c>
      <c r="D13" s="17">
        <v>1598774.43</v>
      </c>
      <c r="E13" s="17">
        <v>1598774.43</v>
      </c>
      <c r="F13" s="17"/>
      <c r="G13" s="17"/>
    </row>
    <row r="14" ht="20.25" customHeight="1" spans="1:7">
      <c r="A14" s="16" t="s">
        <v>83</v>
      </c>
      <c r="B14" s="16" t="s">
        <v>84</v>
      </c>
      <c r="C14" s="17">
        <v>48668570.24</v>
      </c>
      <c r="D14" s="17">
        <v>45949763.86</v>
      </c>
      <c r="E14" s="17">
        <v>45949763.86</v>
      </c>
      <c r="F14" s="17"/>
      <c r="G14" s="17">
        <v>2718806.38</v>
      </c>
    </row>
    <row r="15" ht="20.25" customHeight="1" spans="1:7">
      <c r="A15" s="66" t="s">
        <v>85</v>
      </c>
      <c r="B15" s="66" t="s">
        <v>86</v>
      </c>
      <c r="C15" s="17">
        <v>1553334.88</v>
      </c>
      <c r="D15" s="17">
        <v>510000</v>
      </c>
      <c r="E15" s="17">
        <v>510000</v>
      </c>
      <c r="F15" s="17"/>
      <c r="G15" s="17">
        <v>1043334.88</v>
      </c>
    </row>
    <row r="16" ht="20.25" customHeight="1" spans="1:7">
      <c r="A16" s="67" t="s">
        <v>87</v>
      </c>
      <c r="B16" s="67" t="s">
        <v>88</v>
      </c>
      <c r="C16" s="17">
        <v>659260</v>
      </c>
      <c r="D16" s="17"/>
      <c r="E16" s="17"/>
      <c r="F16" s="17"/>
      <c r="G16" s="17">
        <v>659260</v>
      </c>
    </row>
    <row r="17" ht="20.25" customHeight="1" spans="1:7">
      <c r="A17" s="67" t="s">
        <v>89</v>
      </c>
      <c r="B17" s="67" t="s">
        <v>90</v>
      </c>
      <c r="C17" s="17">
        <v>894074.88</v>
      </c>
      <c r="D17" s="17">
        <v>510000</v>
      </c>
      <c r="E17" s="17">
        <v>510000</v>
      </c>
      <c r="F17" s="17"/>
      <c r="G17" s="17">
        <v>384074.88</v>
      </c>
    </row>
    <row r="18" ht="20.25" customHeight="1" spans="1:7">
      <c r="A18" s="66" t="s">
        <v>91</v>
      </c>
      <c r="B18" s="66" t="s">
        <v>92</v>
      </c>
      <c r="C18" s="17">
        <v>27863464.27</v>
      </c>
      <c r="D18" s="17">
        <v>27247464.27</v>
      </c>
      <c r="E18" s="17">
        <v>27247464.27</v>
      </c>
      <c r="F18" s="17"/>
      <c r="G18" s="17">
        <v>616000</v>
      </c>
    </row>
    <row r="19" ht="20.25" customHeight="1" spans="1:7">
      <c r="A19" s="67" t="s">
        <v>93</v>
      </c>
      <c r="B19" s="67" t="s">
        <v>94</v>
      </c>
      <c r="C19" s="17">
        <v>3457412.77</v>
      </c>
      <c r="D19" s="17">
        <v>3207412.77</v>
      </c>
      <c r="E19" s="17">
        <v>3207412.77</v>
      </c>
      <c r="F19" s="17"/>
      <c r="G19" s="17">
        <v>250000</v>
      </c>
    </row>
    <row r="20" ht="20.25" customHeight="1" spans="1:7">
      <c r="A20" s="67" t="s">
        <v>95</v>
      </c>
      <c r="B20" s="67" t="s">
        <v>96</v>
      </c>
      <c r="C20" s="17">
        <v>24406051.5</v>
      </c>
      <c r="D20" s="17">
        <v>24040051.5</v>
      </c>
      <c r="E20" s="17">
        <v>24040051.5</v>
      </c>
      <c r="F20" s="17"/>
      <c r="G20" s="17">
        <v>366000</v>
      </c>
    </row>
    <row r="21" ht="20.25" customHeight="1" spans="1:7">
      <c r="A21" s="66" t="s">
        <v>97</v>
      </c>
      <c r="B21" s="66" t="s">
        <v>98</v>
      </c>
      <c r="C21" s="17">
        <v>8139488.13</v>
      </c>
      <c r="D21" s="17">
        <v>7080016.63</v>
      </c>
      <c r="E21" s="17">
        <v>7080016.63</v>
      </c>
      <c r="F21" s="17"/>
      <c r="G21" s="17">
        <v>1059471.5</v>
      </c>
    </row>
    <row r="22" ht="20.25" customHeight="1" spans="1:7">
      <c r="A22" s="67" t="s">
        <v>99</v>
      </c>
      <c r="B22" s="67" t="s">
        <v>100</v>
      </c>
      <c r="C22" s="17">
        <v>7290016.63</v>
      </c>
      <c r="D22" s="17">
        <v>7080016.63</v>
      </c>
      <c r="E22" s="17">
        <v>7080016.63</v>
      </c>
      <c r="F22" s="17"/>
      <c r="G22" s="17">
        <v>210000</v>
      </c>
    </row>
    <row r="23" ht="20.25" customHeight="1" spans="1:7">
      <c r="A23" s="67" t="s">
        <v>101</v>
      </c>
      <c r="B23" s="67" t="s">
        <v>102</v>
      </c>
      <c r="C23" s="17">
        <v>632484</v>
      </c>
      <c r="D23" s="17"/>
      <c r="E23" s="17"/>
      <c r="F23" s="17"/>
      <c r="G23" s="17">
        <v>632484</v>
      </c>
    </row>
    <row r="24" ht="20.25" customHeight="1" spans="1:7">
      <c r="A24" s="67" t="s">
        <v>103</v>
      </c>
      <c r="B24" s="67" t="s">
        <v>104</v>
      </c>
      <c r="C24" s="17">
        <v>216987.5</v>
      </c>
      <c r="D24" s="17"/>
      <c r="E24" s="17"/>
      <c r="F24" s="17"/>
      <c r="G24" s="17">
        <v>216987.5</v>
      </c>
    </row>
    <row r="25" ht="20.25" customHeight="1" spans="1:7">
      <c r="A25" s="66" t="s">
        <v>105</v>
      </c>
      <c r="B25" s="66" t="s">
        <v>106</v>
      </c>
      <c r="C25" s="17">
        <v>11112282.96</v>
      </c>
      <c r="D25" s="17">
        <v>11112282.96</v>
      </c>
      <c r="E25" s="17">
        <v>11112282.96</v>
      </c>
      <c r="F25" s="17"/>
      <c r="G25" s="17"/>
    </row>
    <row r="26" ht="20.25" customHeight="1" spans="1:7">
      <c r="A26" s="67" t="s">
        <v>107</v>
      </c>
      <c r="B26" s="67" t="s">
        <v>108</v>
      </c>
      <c r="C26" s="17">
        <v>6282360.28</v>
      </c>
      <c r="D26" s="17">
        <v>6282360.28</v>
      </c>
      <c r="E26" s="17">
        <v>6282360.28</v>
      </c>
      <c r="F26" s="17"/>
      <c r="G26" s="17"/>
    </row>
    <row r="27" ht="20.25" customHeight="1" spans="1:7">
      <c r="A27" s="67" t="s">
        <v>109</v>
      </c>
      <c r="B27" s="67" t="s">
        <v>110</v>
      </c>
      <c r="C27" s="17">
        <v>4165005.87</v>
      </c>
      <c r="D27" s="17">
        <v>4165005.87</v>
      </c>
      <c r="E27" s="17">
        <v>4165005.87</v>
      </c>
      <c r="F27" s="17"/>
      <c r="G27" s="17"/>
    </row>
    <row r="28" ht="20.25" customHeight="1" spans="1:7">
      <c r="A28" s="67" t="s">
        <v>111</v>
      </c>
      <c r="B28" s="67" t="s">
        <v>112</v>
      </c>
      <c r="C28" s="17">
        <v>664916.81</v>
      </c>
      <c r="D28" s="17">
        <v>664916.81</v>
      </c>
      <c r="E28" s="17">
        <v>664916.81</v>
      </c>
      <c r="F28" s="17"/>
      <c r="G28" s="17"/>
    </row>
    <row r="29" ht="20.25" customHeight="1" spans="1:7">
      <c r="A29" s="16" t="s">
        <v>113</v>
      </c>
      <c r="B29" s="16" t="s">
        <v>114</v>
      </c>
      <c r="C29" s="17">
        <v>4968788</v>
      </c>
      <c r="D29" s="17">
        <v>4968788</v>
      </c>
      <c r="E29" s="17">
        <v>4968788</v>
      </c>
      <c r="F29" s="17"/>
      <c r="G29" s="17"/>
    </row>
    <row r="30" ht="20.25" customHeight="1" spans="1:7">
      <c r="A30" s="66" t="s">
        <v>115</v>
      </c>
      <c r="B30" s="66" t="s">
        <v>116</v>
      </c>
      <c r="C30" s="17">
        <v>4968788</v>
      </c>
      <c r="D30" s="17">
        <v>4968788</v>
      </c>
      <c r="E30" s="17">
        <v>4968788</v>
      </c>
      <c r="F30" s="17"/>
      <c r="G30" s="17"/>
    </row>
    <row r="31" ht="20.25" customHeight="1" spans="1:7">
      <c r="A31" s="67" t="s">
        <v>117</v>
      </c>
      <c r="B31" s="67" t="s">
        <v>118</v>
      </c>
      <c r="C31" s="17">
        <v>4968788</v>
      </c>
      <c r="D31" s="17">
        <v>4968788</v>
      </c>
      <c r="E31" s="17">
        <v>4968788</v>
      </c>
      <c r="F31" s="17"/>
      <c r="G31" s="17"/>
    </row>
    <row r="32" ht="20.25" customHeight="1" spans="1:7">
      <c r="A32" s="50" t="s">
        <v>119</v>
      </c>
      <c r="B32" s="50"/>
      <c r="C32" s="51">
        <v>71126118.67</v>
      </c>
      <c r="D32" s="51">
        <v>68407312.29</v>
      </c>
      <c r="E32" s="51">
        <v>68405612.29</v>
      </c>
      <c r="F32" s="51">
        <v>1700</v>
      </c>
      <c r="G32" s="51">
        <v>2718806.38</v>
      </c>
    </row>
  </sheetData>
  <mergeCells count="7">
    <mergeCell ref="A3:G3"/>
    <mergeCell ref="A4:C4"/>
    <mergeCell ref="A5:B5"/>
    <mergeCell ref="D5:F5"/>
    <mergeCell ref="A32:B32"/>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59"/>
      <c r="B2" s="59"/>
      <c r="C2" s="60"/>
      <c r="D2" s="2"/>
      <c r="E2" s="2"/>
      <c r="F2" s="61" t="s">
        <v>137</v>
      </c>
    </row>
    <row r="3" ht="41.25" customHeight="1" spans="1:6">
      <c r="A3" s="62" t="s">
        <v>138</v>
      </c>
      <c r="B3" s="62"/>
      <c r="C3" s="62"/>
      <c r="D3" s="62"/>
      <c r="E3" s="62"/>
      <c r="F3" s="62"/>
    </row>
    <row r="4" ht="18.75" customHeight="1" spans="1:6">
      <c r="A4" s="5" t="str">
        <f>"单位名称："&amp;"玉溪市江川区医共体总医院"</f>
        <v>单位名称：玉溪市江川区医共体总医院</v>
      </c>
      <c r="B4" s="5"/>
      <c r="C4" s="5"/>
      <c r="D4" s="63"/>
      <c r="E4" s="2"/>
      <c r="F4" s="61" t="s">
        <v>29</v>
      </c>
    </row>
    <row r="5" ht="18.75" customHeight="1" spans="1:6">
      <c r="A5" s="13" t="s">
        <v>139</v>
      </c>
      <c r="B5" s="49" t="s">
        <v>140</v>
      </c>
      <c r="C5" s="49" t="s">
        <v>141</v>
      </c>
      <c r="D5" s="49"/>
      <c r="E5" s="49"/>
      <c r="F5" s="49" t="s">
        <v>142</v>
      </c>
    </row>
    <row r="6" ht="18.75" customHeight="1" spans="1:6">
      <c r="A6" s="13"/>
      <c r="B6" s="49"/>
      <c r="C6" s="49" t="s">
        <v>34</v>
      </c>
      <c r="D6" s="49" t="s">
        <v>143</v>
      </c>
      <c r="E6" s="49" t="s">
        <v>144</v>
      </c>
      <c r="F6" s="49"/>
    </row>
    <row r="7" ht="18.75" customHeight="1" spans="1:6">
      <c r="A7" s="64">
        <v>1</v>
      </c>
      <c r="B7" s="65">
        <v>2</v>
      </c>
      <c r="C7" s="64">
        <v>3</v>
      </c>
      <c r="D7" s="64">
        <v>4</v>
      </c>
      <c r="E7" s="64">
        <v>5</v>
      </c>
      <c r="F7" s="64">
        <v>6</v>
      </c>
    </row>
    <row r="8" ht="20.25" customHeight="1" spans="1:6">
      <c r="A8" s="17"/>
      <c r="B8" s="17"/>
      <c r="C8" s="17"/>
      <c r="D8" s="17"/>
      <c r="E8" s="17"/>
      <c r="F8" s="17"/>
    </row>
    <row r="9" customHeight="1" spans="1:1">
      <c r="A9" s="19" t="s">
        <v>145</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58"/>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146</v>
      </c>
    </row>
    <row r="3" ht="45" customHeight="1" spans="1:23">
      <c r="A3" s="4" t="s">
        <v>147</v>
      </c>
      <c r="B3" s="4"/>
      <c r="C3" s="4"/>
      <c r="D3" s="4"/>
      <c r="E3" s="4"/>
      <c r="F3" s="4"/>
      <c r="G3" s="4"/>
      <c r="H3" s="4"/>
      <c r="I3" s="4"/>
      <c r="J3" s="4"/>
      <c r="K3" s="4"/>
      <c r="L3" s="55"/>
      <c r="M3" s="55"/>
      <c r="N3" s="55"/>
      <c r="O3" s="55"/>
      <c r="P3" s="55"/>
      <c r="Q3" s="55"/>
      <c r="R3" s="55"/>
      <c r="S3" s="55"/>
      <c r="T3" s="55"/>
      <c r="U3" s="55"/>
      <c r="V3" s="55"/>
      <c r="W3" s="55"/>
    </row>
    <row r="4" ht="18.75" customHeight="1" spans="1:23">
      <c r="A4" s="5" t="str">
        <f>"单位名称："&amp;"玉溪市江川区医共体总医院"</f>
        <v>单位名称：玉溪市江川区医共体总医院</v>
      </c>
      <c r="B4" s="5"/>
      <c r="C4" s="5"/>
      <c r="D4" s="5"/>
      <c r="E4" s="5"/>
      <c r="F4" s="5"/>
      <c r="G4" s="5"/>
      <c r="H4" s="56"/>
      <c r="I4" s="56"/>
      <c r="J4" s="56"/>
      <c r="K4" s="56"/>
      <c r="L4" s="6"/>
      <c r="M4" s="6"/>
      <c r="N4" s="6"/>
      <c r="O4" s="6"/>
      <c r="P4" s="6"/>
      <c r="Q4" s="6"/>
      <c r="R4" s="6"/>
      <c r="S4" s="6"/>
      <c r="T4" s="6"/>
      <c r="U4" s="6"/>
      <c r="V4" s="6"/>
      <c r="W4" s="6" t="s">
        <v>29</v>
      </c>
    </row>
    <row r="5" ht="18.75" customHeight="1" spans="1:23">
      <c r="A5" s="57" t="s">
        <v>148</v>
      </c>
      <c r="B5" s="57" t="s">
        <v>149</v>
      </c>
      <c r="C5" s="57" t="s">
        <v>150</v>
      </c>
      <c r="D5" s="57" t="s">
        <v>151</v>
      </c>
      <c r="E5" s="57" t="s">
        <v>152</v>
      </c>
      <c r="F5" s="57" t="s">
        <v>153</v>
      </c>
      <c r="G5" s="57" t="s">
        <v>154</v>
      </c>
      <c r="H5" s="58" t="s">
        <v>32</v>
      </c>
      <c r="I5" s="58" t="s">
        <v>155</v>
      </c>
      <c r="J5" s="57"/>
      <c r="K5" s="57"/>
      <c r="L5" s="57"/>
      <c r="M5" s="57"/>
      <c r="N5" s="57" t="s">
        <v>156</v>
      </c>
      <c r="O5" s="57"/>
      <c r="P5" s="57"/>
      <c r="Q5" s="57" t="s">
        <v>38</v>
      </c>
      <c r="R5" s="57" t="s">
        <v>62</v>
      </c>
      <c r="S5" s="57"/>
      <c r="T5" s="57"/>
      <c r="U5" s="57"/>
      <c r="V5" s="57"/>
      <c r="W5" s="57"/>
    </row>
    <row r="6" ht="18.75" customHeight="1" spans="1:23">
      <c r="A6" s="57"/>
      <c r="B6" s="57"/>
      <c r="C6" s="57"/>
      <c r="D6" s="57"/>
      <c r="E6" s="57"/>
      <c r="F6" s="57"/>
      <c r="G6" s="57"/>
      <c r="H6" s="58" t="s">
        <v>157</v>
      </c>
      <c r="I6" s="58" t="s">
        <v>158</v>
      </c>
      <c r="J6" s="57" t="s">
        <v>36</v>
      </c>
      <c r="K6" s="57" t="s">
        <v>37</v>
      </c>
      <c r="L6" s="57"/>
      <c r="M6" s="57"/>
      <c r="N6" s="57" t="s">
        <v>156</v>
      </c>
      <c r="O6" s="57" t="s">
        <v>36</v>
      </c>
      <c r="P6" s="57" t="s">
        <v>37</v>
      </c>
      <c r="Q6" s="57" t="s">
        <v>38</v>
      </c>
      <c r="R6" s="57" t="s">
        <v>62</v>
      </c>
      <c r="S6" s="57" t="s">
        <v>41</v>
      </c>
      <c r="T6" s="57" t="s">
        <v>42</v>
      </c>
      <c r="U6" s="57" t="s">
        <v>43</v>
      </c>
      <c r="V6" s="57" t="s">
        <v>44</v>
      </c>
      <c r="W6" s="57" t="s">
        <v>45</v>
      </c>
    </row>
    <row r="7" ht="18.75" customHeight="1" spans="1:23">
      <c r="A7" s="57"/>
      <c r="B7" s="57"/>
      <c r="C7" s="57"/>
      <c r="D7" s="57"/>
      <c r="E7" s="57"/>
      <c r="F7" s="57"/>
      <c r="G7" s="57"/>
      <c r="H7" s="58"/>
      <c r="I7" s="58" t="s">
        <v>159</v>
      </c>
      <c r="J7" s="57" t="s">
        <v>160</v>
      </c>
      <c r="K7" s="57" t="s">
        <v>161</v>
      </c>
      <c r="L7" s="57" t="s">
        <v>162</v>
      </c>
      <c r="M7" s="57" t="s">
        <v>163</v>
      </c>
      <c r="N7" s="57" t="s">
        <v>35</v>
      </c>
      <c r="O7" s="57" t="s">
        <v>36</v>
      </c>
      <c r="P7" s="57" t="s">
        <v>37</v>
      </c>
      <c r="Q7" s="57"/>
      <c r="R7" s="57" t="s">
        <v>34</v>
      </c>
      <c r="S7" s="57" t="s">
        <v>41</v>
      </c>
      <c r="T7" s="57" t="s">
        <v>42</v>
      </c>
      <c r="U7" s="57" t="s">
        <v>43</v>
      </c>
      <c r="V7" s="57" t="s">
        <v>44</v>
      </c>
      <c r="W7" s="57" t="s">
        <v>45</v>
      </c>
    </row>
    <row r="8" ht="22.65" customHeight="1" spans="1:23">
      <c r="A8" s="57"/>
      <c r="B8" s="57"/>
      <c r="C8" s="57"/>
      <c r="D8" s="57"/>
      <c r="E8" s="57"/>
      <c r="F8" s="57"/>
      <c r="G8" s="57"/>
      <c r="H8" s="58"/>
      <c r="I8" s="58" t="s">
        <v>34</v>
      </c>
      <c r="J8" s="57"/>
      <c r="K8" s="57"/>
      <c r="L8" s="57"/>
      <c r="M8" s="57"/>
      <c r="N8" s="57"/>
      <c r="O8" s="57"/>
      <c r="P8" s="57"/>
      <c r="Q8" s="57"/>
      <c r="R8" s="57"/>
      <c r="S8" s="57"/>
      <c r="T8" s="57"/>
      <c r="U8" s="57"/>
      <c r="V8" s="57"/>
      <c r="W8" s="57"/>
    </row>
    <row r="9" ht="18.75" customHeight="1" spans="1:23">
      <c r="A9" s="58" t="s">
        <v>46</v>
      </c>
      <c r="B9" s="58">
        <v>2</v>
      </c>
      <c r="C9" s="58">
        <v>3</v>
      </c>
      <c r="D9" s="58">
        <v>4</v>
      </c>
      <c r="E9" s="58">
        <v>5</v>
      </c>
      <c r="F9" s="58">
        <v>6</v>
      </c>
      <c r="G9" s="58">
        <v>7</v>
      </c>
      <c r="H9" s="58">
        <v>8</v>
      </c>
      <c r="I9" s="58">
        <v>9</v>
      </c>
      <c r="J9" s="58">
        <v>10</v>
      </c>
      <c r="K9" s="58">
        <v>11</v>
      </c>
      <c r="L9" s="58">
        <v>12</v>
      </c>
      <c r="M9" s="58">
        <v>13</v>
      </c>
      <c r="N9" s="58">
        <v>14</v>
      </c>
      <c r="O9" s="58">
        <v>15</v>
      </c>
      <c r="P9" s="58">
        <v>16</v>
      </c>
      <c r="Q9" s="58">
        <v>17</v>
      </c>
      <c r="R9" s="58">
        <v>18</v>
      </c>
      <c r="S9" s="58">
        <v>19</v>
      </c>
      <c r="T9" s="58">
        <v>20</v>
      </c>
      <c r="U9" s="58">
        <v>21</v>
      </c>
      <c r="V9" s="58">
        <v>22</v>
      </c>
      <c r="W9" s="58">
        <v>23</v>
      </c>
    </row>
    <row r="10" ht="18.75" customHeight="1" spans="1:23">
      <c r="A10" s="9" t="s">
        <v>56</v>
      </c>
      <c r="B10" s="9" t="s">
        <v>164</v>
      </c>
      <c r="C10" s="10" t="s">
        <v>165</v>
      </c>
      <c r="D10" s="9" t="s">
        <v>77</v>
      </c>
      <c r="E10" s="9" t="s">
        <v>78</v>
      </c>
      <c r="F10" s="9" t="s">
        <v>166</v>
      </c>
      <c r="G10" s="9" t="s">
        <v>167</v>
      </c>
      <c r="H10" s="17">
        <v>2880</v>
      </c>
      <c r="I10" s="17">
        <v>2880</v>
      </c>
      <c r="J10" s="17"/>
      <c r="K10" s="17"/>
      <c r="L10" s="17">
        <v>2880</v>
      </c>
      <c r="M10" s="17"/>
      <c r="N10" s="17"/>
      <c r="O10" s="17"/>
      <c r="P10" s="17"/>
      <c r="Q10" s="17"/>
      <c r="R10" s="17"/>
      <c r="S10" s="17"/>
      <c r="T10" s="17"/>
      <c r="U10" s="17"/>
      <c r="V10" s="17"/>
      <c r="W10" s="17"/>
    </row>
    <row r="11" ht="18.75" customHeight="1" spans="1:23">
      <c r="A11" s="9" t="s">
        <v>56</v>
      </c>
      <c r="B11" s="9" t="s">
        <v>164</v>
      </c>
      <c r="C11" s="10" t="s">
        <v>165</v>
      </c>
      <c r="D11" s="9" t="s">
        <v>77</v>
      </c>
      <c r="E11" s="9" t="s">
        <v>78</v>
      </c>
      <c r="F11" s="9" t="s">
        <v>166</v>
      </c>
      <c r="G11" s="9" t="s">
        <v>167</v>
      </c>
      <c r="H11" s="17">
        <v>2880</v>
      </c>
      <c r="I11" s="17">
        <v>2880</v>
      </c>
      <c r="J11" s="17"/>
      <c r="K11" s="17"/>
      <c r="L11" s="17">
        <v>2880</v>
      </c>
      <c r="M11" s="17"/>
      <c r="N11" s="17"/>
      <c r="O11" s="17"/>
      <c r="P11" s="25"/>
      <c r="Q11" s="17"/>
      <c r="R11" s="17"/>
      <c r="S11" s="17"/>
      <c r="T11" s="17"/>
      <c r="U11" s="17"/>
      <c r="V11" s="17"/>
      <c r="W11" s="17"/>
    </row>
    <row r="12" ht="18.75" customHeight="1" spans="1:23">
      <c r="A12" s="9" t="s">
        <v>56</v>
      </c>
      <c r="B12" s="9" t="s">
        <v>168</v>
      </c>
      <c r="C12" s="10" t="s">
        <v>169</v>
      </c>
      <c r="D12" s="9" t="s">
        <v>93</v>
      </c>
      <c r="E12" s="9" t="s">
        <v>94</v>
      </c>
      <c r="F12" s="9" t="s">
        <v>170</v>
      </c>
      <c r="G12" s="9" t="s">
        <v>171</v>
      </c>
      <c r="H12" s="17">
        <v>1121496</v>
      </c>
      <c r="I12" s="17">
        <v>1121496</v>
      </c>
      <c r="J12" s="17"/>
      <c r="K12" s="17"/>
      <c r="L12" s="17">
        <v>1121496</v>
      </c>
      <c r="M12" s="17"/>
      <c r="N12" s="17"/>
      <c r="O12" s="17"/>
      <c r="P12" s="25"/>
      <c r="Q12" s="17"/>
      <c r="R12" s="17"/>
      <c r="S12" s="17"/>
      <c r="T12" s="17"/>
      <c r="U12" s="17"/>
      <c r="V12" s="17"/>
      <c r="W12" s="17"/>
    </row>
    <row r="13" ht="18.75" customHeight="1" spans="1:23">
      <c r="A13" s="9" t="s">
        <v>56</v>
      </c>
      <c r="B13" s="9" t="s">
        <v>168</v>
      </c>
      <c r="C13" s="10" t="s">
        <v>169</v>
      </c>
      <c r="D13" s="9" t="s">
        <v>93</v>
      </c>
      <c r="E13" s="9" t="s">
        <v>94</v>
      </c>
      <c r="F13" s="9" t="s">
        <v>172</v>
      </c>
      <c r="G13" s="9" t="s">
        <v>173</v>
      </c>
      <c r="H13" s="17">
        <v>174000</v>
      </c>
      <c r="I13" s="17">
        <v>174000</v>
      </c>
      <c r="J13" s="17"/>
      <c r="K13" s="17"/>
      <c r="L13" s="17">
        <v>174000</v>
      </c>
      <c r="M13" s="17"/>
      <c r="N13" s="17"/>
      <c r="O13" s="17"/>
      <c r="P13" s="25"/>
      <c r="Q13" s="17"/>
      <c r="R13" s="17"/>
      <c r="S13" s="17"/>
      <c r="T13" s="17"/>
      <c r="U13" s="17"/>
      <c r="V13" s="17"/>
      <c r="W13" s="17"/>
    </row>
    <row r="14" ht="18.75" customHeight="1" spans="1:23">
      <c r="A14" s="9" t="s">
        <v>56</v>
      </c>
      <c r="B14" s="9" t="s">
        <v>168</v>
      </c>
      <c r="C14" s="10" t="s">
        <v>169</v>
      </c>
      <c r="D14" s="9" t="s">
        <v>93</v>
      </c>
      <c r="E14" s="9" t="s">
        <v>94</v>
      </c>
      <c r="F14" s="9" t="s">
        <v>172</v>
      </c>
      <c r="G14" s="9" t="s">
        <v>173</v>
      </c>
      <c r="H14" s="17">
        <v>92640</v>
      </c>
      <c r="I14" s="17">
        <v>92640</v>
      </c>
      <c r="J14" s="17"/>
      <c r="K14" s="17"/>
      <c r="L14" s="17">
        <v>92640</v>
      </c>
      <c r="M14" s="17"/>
      <c r="N14" s="17"/>
      <c r="O14" s="17"/>
      <c r="P14" s="25"/>
      <c r="Q14" s="17"/>
      <c r="R14" s="17"/>
      <c r="S14" s="17"/>
      <c r="T14" s="17"/>
      <c r="U14" s="17"/>
      <c r="V14" s="17"/>
      <c r="W14" s="17"/>
    </row>
    <row r="15" ht="18.75" customHeight="1" spans="1:23">
      <c r="A15" s="9" t="s">
        <v>56</v>
      </c>
      <c r="B15" s="9" t="s">
        <v>168</v>
      </c>
      <c r="C15" s="10" t="s">
        <v>169</v>
      </c>
      <c r="D15" s="9" t="s">
        <v>93</v>
      </c>
      <c r="E15" s="9" t="s">
        <v>94</v>
      </c>
      <c r="F15" s="9" t="s">
        <v>174</v>
      </c>
      <c r="G15" s="9" t="s">
        <v>175</v>
      </c>
      <c r="H15" s="17">
        <v>257340</v>
      </c>
      <c r="I15" s="17">
        <v>257340</v>
      </c>
      <c r="J15" s="17"/>
      <c r="K15" s="17"/>
      <c r="L15" s="17">
        <v>257340</v>
      </c>
      <c r="M15" s="17"/>
      <c r="N15" s="17"/>
      <c r="O15" s="17"/>
      <c r="P15" s="25"/>
      <c r="Q15" s="17"/>
      <c r="R15" s="17"/>
      <c r="S15" s="17"/>
      <c r="T15" s="17"/>
      <c r="U15" s="17"/>
      <c r="V15" s="17"/>
      <c r="W15" s="17"/>
    </row>
    <row r="16" ht="18.75" customHeight="1" spans="1:23">
      <c r="A16" s="9" t="s">
        <v>56</v>
      </c>
      <c r="B16" s="9" t="s">
        <v>168</v>
      </c>
      <c r="C16" s="10" t="s">
        <v>169</v>
      </c>
      <c r="D16" s="9" t="s">
        <v>93</v>
      </c>
      <c r="E16" s="9" t="s">
        <v>94</v>
      </c>
      <c r="F16" s="9" t="s">
        <v>174</v>
      </c>
      <c r="G16" s="9" t="s">
        <v>175</v>
      </c>
      <c r="H16" s="17">
        <v>93458</v>
      </c>
      <c r="I16" s="17">
        <v>93458</v>
      </c>
      <c r="J16" s="17"/>
      <c r="K16" s="17"/>
      <c r="L16" s="17">
        <v>93458</v>
      </c>
      <c r="M16" s="17"/>
      <c r="N16" s="17"/>
      <c r="O16" s="17"/>
      <c r="P16" s="25"/>
      <c r="Q16" s="17"/>
      <c r="R16" s="17"/>
      <c r="S16" s="17"/>
      <c r="T16" s="17"/>
      <c r="U16" s="17"/>
      <c r="V16" s="17"/>
      <c r="W16" s="17"/>
    </row>
    <row r="17" ht="18.75" customHeight="1" spans="1:23">
      <c r="A17" s="9" t="s">
        <v>56</v>
      </c>
      <c r="B17" s="9" t="s">
        <v>168</v>
      </c>
      <c r="C17" s="10" t="s">
        <v>169</v>
      </c>
      <c r="D17" s="9" t="s">
        <v>93</v>
      </c>
      <c r="E17" s="9" t="s">
        <v>94</v>
      </c>
      <c r="F17" s="9" t="s">
        <v>174</v>
      </c>
      <c r="G17" s="9" t="s">
        <v>175</v>
      </c>
      <c r="H17" s="17">
        <v>460320</v>
      </c>
      <c r="I17" s="17">
        <v>460320</v>
      </c>
      <c r="J17" s="17"/>
      <c r="K17" s="17"/>
      <c r="L17" s="17">
        <v>460320</v>
      </c>
      <c r="M17" s="17"/>
      <c r="N17" s="17"/>
      <c r="O17" s="17"/>
      <c r="P17" s="25"/>
      <c r="Q17" s="17"/>
      <c r="R17" s="17"/>
      <c r="S17" s="17"/>
      <c r="T17" s="17"/>
      <c r="U17" s="17"/>
      <c r="V17" s="17"/>
      <c r="W17" s="17"/>
    </row>
    <row r="18" ht="18.75" customHeight="1" spans="1:23">
      <c r="A18" s="9" t="s">
        <v>56</v>
      </c>
      <c r="B18" s="9" t="s">
        <v>168</v>
      </c>
      <c r="C18" s="10" t="s">
        <v>169</v>
      </c>
      <c r="D18" s="9" t="s">
        <v>93</v>
      </c>
      <c r="E18" s="9" t="s">
        <v>94</v>
      </c>
      <c r="F18" s="9" t="s">
        <v>174</v>
      </c>
      <c r="G18" s="9" t="s">
        <v>175</v>
      </c>
      <c r="H18" s="17">
        <v>483168</v>
      </c>
      <c r="I18" s="17">
        <v>483168</v>
      </c>
      <c r="J18" s="17"/>
      <c r="K18" s="17"/>
      <c r="L18" s="17">
        <v>483168</v>
      </c>
      <c r="M18" s="17"/>
      <c r="N18" s="17"/>
      <c r="O18" s="17"/>
      <c r="P18" s="25"/>
      <c r="Q18" s="17"/>
      <c r="R18" s="17"/>
      <c r="S18" s="17"/>
      <c r="T18" s="17"/>
      <c r="U18" s="17"/>
      <c r="V18" s="17"/>
      <c r="W18" s="17"/>
    </row>
    <row r="19" ht="18.75" customHeight="1" spans="1:23">
      <c r="A19" s="9" t="s">
        <v>56</v>
      </c>
      <c r="B19" s="9" t="s">
        <v>168</v>
      </c>
      <c r="C19" s="10" t="s">
        <v>169</v>
      </c>
      <c r="D19" s="9" t="s">
        <v>95</v>
      </c>
      <c r="E19" s="9" t="s">
        <v>96</v>
      </c>
      <c r="F19" s="9" t="s">
        <v>170</v>
      </c>
      <c r="G19" s="9" t="s">
        <v>171</v>
      </c>
      <c r="H19" s="17">
        <v>8545524</v>
      </c>
      <c r="I19" s="17">
        <v>8545524</v>
      </c>
      <c r="J19" s="17"/>
      <c r="K19" s="17"/>
      <c r="L19" s="17">
        <v>8545524</v>
      </c>
      <c r="M19" s="17"/>
      <c r="N19" s="17"/>
      <c r="O19" s="17"/>
      <c r="P19" s="25"/>
      <c r="Q19" s="17"/>
      <c r="R19" s="17"/>
      <c r="S19" s="17"/>
      <c r="T19" s="17"/>
      <c r="U19" s="17"/>
      <c r="V19" s="17"/>
      <c r="W19" s="17"/>
    </row>
    <row r="20" ht="18.75" customHeight="1" spans="1:23">
      <c r="A20" s="9" t="s">
        <v>56</v>
      </c>
      <c r="B20" s="9" t="s">
        <v>168</v>
      </c>
      <c r="C20" s="10" t="s">
        <v>169</v>
      </c>
      <c r="D20" s="9" t="s">
        <v>95</v>
      </c>
      <c r="E20" s="9" t="s">
        <v>96</v>
      </c>
      <c r="F20" s="9" t="s">
        <v>172</v>
      </c>
      <c r="G20" s="9" t="s">
        <v>173</v>
      </c>
      <c r="H20" s="17">
        <v>728376</v>
      </c>
      <c r="I20" s="17">
        <v>728376</v>
      </c>
      <c r="J20" s="17"/>
      <c r="K20" s="17"/>
      <c r="L20" s="17">
        <v>728376</v>
      </c>
      <c r="M20" s="17"/>
      <c r="N20" s="17"/>
      <c r="O20" s="17"/>
      <c r="P20" s="25"/>
      <c r="Q20" s="17"/>
      <c r="R20" s="17"/>
      <c r="S20" s="17"/>
      <c r="T20" s="17"/>
      <c r="U20" s="17"/>
      <c r="V20" s="17"/>
      <c r="W20" s="17"/>
    </row>
    <row r="21" ht="18.75" customHeight="1" spans="1:23">
      <c r="A21" s="9" t="s">
        <v>56</v>
      </c>
      <c r="B21" s="9" t="s">
        <v>168</v>
      </c>
      <c r="C21" s="10" t="s">
        <v>169</v>
      </c>
      <c r="D21" s="9" t="s">
        <v>95</v>
      </c>
      <c r="E21" s="9" t="s">
        <v>96</v>
      </c>
      <c r="F21" s="9" t="s">
        <v>172</v>
      </c>
      <c r="G21" s="9" t="s">
        <v>173</v>
      </c>
      <c r="H21" s="17">
        <v>1260000</v>
      </c>
      <c r="I21" s="17">
        <v>1260000</v>
      </c>
      <c r="J21" s="17"/>
      <c r="K21" s="17"/>
      <c r="L21" s="17">
        <v>1260000</v>
      </c>
      <c r="M21" s="17"/>
      <c r="N21" s="17"/>
      <c r="O21" s="17"/>
      <c r="P21" s="25"/>
      <c r="Q21" s="17"/>
      <c r="R21" s="17"/>
      <c r="S21" s="17"/>
      <c r="T21" s="17"/>
      <c r="U21" s="17"/>
      <c r="V21" s="17"/>
      <c r="W21" s="17"/>
    </row>
    <row r="22" ht="18.75" customHeight="1" spans="1:23">
      <c r="A22" s="9" t="s">
        <v>56</v>
      </c>
      <c r="B22" s="9" t="s">
        <v>168</v>
      </c>
      <c r="C22" s="10" t="s">
        <v>169</v>
      </c>
      <c r="D22" s="9" t="s">
        <v>95</v>
      </c>
      <c r="E22" s="9" t="s">
        <v>96</v>
      </c>
      <c r="F22" s="9" t="s">
        <v>174</v>
      </c>
      <c r="G22" s="9" t="s">
        <v>175</v>
      </c>
      <c r="H22" s="17">
        <v>712127</v>
      </c>
      <c r="I22" s="17">
        <v>712127</v>
      </c>
      <c r="J22" s="17"/>
      <c r="K22" s="17"/>
      <c r="L22" s="17">
        <v>712127</v>
      </c>
      <c r="M22" s="17"/>
      <c r="N22" s="17"/>
      <c r="O22" s="17"/>
      <c r="P22" s="25"/>
      <c r="Q22" s="17"/>
      <c r="R22" s="17"/>
      <c r="S22" s="17"/>
      <c r="T22" s="17"/>
      <c r="U22" s="17"/>
      <c r="V22" s="17"/>
      <c r="W22" s="17"/>
    </row>
    <row r="23" ht="18.75" customHeight="1" spans="1:23">
      <c r="A23" s="9" t="s">
        <v>56</v>
      </c>
      <c r="B23" s="9" t="s">
        <v>168</v>
      </c>
      <c r="C23" s="10" t="s">
        <v>169</v>
      </c>
      <c r="D23" s="9" t="s">
        <v>95</v>
      </c>
      <c r="E23" s="9" t="s">
        <v>96</v>
      </c>
      <c r="F23" s="9" t="s">
        <v>174</v>
      </c>
      <c r="G23" s="9" t="s">
        <v>175</v>
      </c>
      <c r="H23" s="17">
        <v>3383640</v>
      </c>
      <c r="I23" s="17">
        <v>3383640</v>
      </c>
      <c r="J23" s="17"/>
      <c r="K23" s="17"/>
      <c r="L23" s="17">
        <v>3383640</v>
      </c>
      <c r="M23" s="17"/>
      <c r="N23" s="17"/>
      <c r="O23" s="17"/>
      <c r="P23" s="25"/>
      <c r="Q23" s="17"/>
      <c r="R23" s="17"/>
      <c r="S23" s="17"/>
      <c r="T23" s="17"/>
      <c r="U23" s="17"/>
      <c r="V23" s="17"/>
      <c r="W23" s="17"/>
    </row>
    <row r="24" ht="18.75" customHeight="1" spans="1:23">
      <c r="A24" s="9" t="s">
        <v>56</v>
      </c>
      <c r="B24" s="9" t="s">
        <v>168</v>
      </c>
      <c r="C24" s="10" t="s">
        <v>169</v>
      </c>
      <c r="D24" s="9" t="s">
        <v>95</v>
      </c>
      <c r="E24" s="9" t="s">
        <v>96</v>
      </c>
      <c r="F24" s="9" t="s">
        <v>174</v>
      </c>
      <c r="G24" s="9" t="s">
        <v>175</v>
      </c>
      <c r="H24" s="17">
        <v>1927080</v>
      </c>
      <c r="I24" s="17">
        <v>1927080</v>
      </c>
      <c r="J24" s="17"/>
      <c r="K24" s="17"/>
      <c r="L24" s="17">
        <v>1927080</v>
      </c>
      <c r="M24" s="17"/>
      <c r="N24" s="17"/>
      <c r="O24" s="17"/>
      <c r="P24" s="25"/>
      <c r="Q24" s="17"/>
      <c r="R24" s="17"/>
      <c r="S24" s="17"/>
      <c r="T24" s="17"/>
      <c r="U24" s="17"/>
      <c r="V24" s="17"/>
      <c r="W24" s="17"/>
    </row>
    <row r="25" ht="18.75" customHeight="1" spans="1:23">
      <c r="A25" s="9" t="s">
        <v>56</v>
      </c>
      <c r="B25" s="9" t="s">
        <v>168</v>
      </c>
      <c r="C25" s="10" t="s">
        <v>169</v>
      </c>
      <c r="D25" s="9" t="s">
        <v>95</v>
      </c>
      <c r="E25" s="9" t="s">
        <v>96</v>
      </c>
      <c r="F25" s="9" t="s">
        <v>174</v>
      </c>
      <c r="G25" s="9" t="s">
        <v>175</v>
      </c>
      <c r="H25" s="17">
        <v>3545604</v>
      </c>
      <c r="I25" s="17">
        <v>3545604</v>
      </c>
      <c r="J25" s="17"/>
      <c r="K25" s="17"/>
      <c r="L25" s="17">
        <v>3545604</v>
      </c>
      <c r="M25" s="17"/>
      <c r="N25" s="17"/>
      <c r="O25" s="17"/>
      <c r="P25" s="25"/>
      <c r="Q25" s="17"/>
      <c r="R25" s="17"/>
      <c r="S25" s="17"/>
      <c r="T25" s="17"/>
      <c r="U25" s="17"/>
      <c r="V25" s="17"/>
      <c r="W25" s="17"/>
    </row>
    <row r="26" ht="18.75" customHeight="1" spans="1:23">
      <c r="A26" s="9" t="s">
        <v>56</v>
      </c>
      <c r="B26" s="9" t="s">
        <v>168</v>
      </c>
      <c r="C26" s="10" t="s">
        <v>169</v>
      </c>
      <c r="D26" s="9" t="s">
        <v>99</v>
      </c>
      <c r="E26" s="9" t="s">
        <v>100</v>
      </c>
      <c r="F26" s="9" t="s">
        <v>170</v>
      </c>
      <c r="G26" s="9" t="s">
        <v>171</v>
      </c>
      <c r="H26" s="17">
        <v>2719752</v>
      </c>
      <c r="I26" s="17">
        <v>2719752</v>
      </c>
      <c r="J26" s="17"/>
      <c r="K26" s="17"/>
      <c r="L26" s="17">
        <v>2719752</v>
      </c>
      <c r="M26" s="17"/>
      <c r="N26" s="17"/>
      <c r="O26" s="17"/>
      <c r="P26" s="25"/>
      <c r="Q26" s="17"/>
      <c r="R26" s="17"/>
      <c r="S26" s="17"/>
      <c r="T26" s="17"/>
      <c r="U26" s="17"/>
      <c r="V26" s="17"/>
      <c r="W26" s="17"/>
    </row>
    <row r="27" ht="18.75" customHeight="1" spans="1:23">
      <c r="A27" s="9" t="s">
        <v>56</v>
      </c>
      <c r="B27" s="9" t="s">
        <v>168</v>
      </c>
      <c r="C27" s="10" t="s">
        <v>169</v>
      </c>
      <c r="D27" s="9" t="s">
        <v>99</v>
      </c>
      <c r="E27" s="9" t="s">
        <v>100</v>
      </c>
      <c r="F27" s="9" t="s">
        <v>172</v>
      </c>
      <c r="G27" s="9" t="s">
        <v>173</v>
      </c>
      <c r="H27" s="17">
        <v>221352</v>
      </c>
      <c r="I27" s="17">
        <v>221352</v>
      </c>
      <c r="J27" s="17"/>
      <c r="K27" s="17"/>
      <c r="L27" s="17">
        <v>221352</v>
      </c>
      <c r="M27" s="17"/>
      <c r="N27" s="17"/>
      <c r="O27" s="17"/>
      <c r="P27" s="25"/>
      <c r="Q27" s="17"/>
      <c r="R27" s="17"/>
      <c r="S27" s="17"/>
      <c r="T27" s="17"/>
      <c r="U27" s="17"/>
      <c r="V27" s="17"/>
      <c r="W27" s="17"/>
    </row>
    <row r="28" ht="18.75" customHeight="1" spans="1:23">
      <c r="A28" s="9" t="s">
        <v>56</v>
      </c>
      <c r="B28" s="9" t="s">
        <v>168</v>
      </c>
      <c r="C28" s="10" t="s">
        <v>169</v>
      </c>
      <c r="D28" s="9" t="s">
        <v>99</v>
      </c>
      <c r="E28" s="9" t="s">
        <v>100</v>
      </c>
      <c r="F28" s="9" t="s">
        <v>174</v>
      </c>
      <c r="G28" s="9" t="s">
        <v>175</v>
      </c>
      <c r="H28" s="17">
        <v>1047360</v>
      </c>
      <c r="I28" s="17">
        <v>1047360</v>
      </c>
      <c r="J28" s="17"/>
      <c r="K28" s="17"/>
      <c r="L28" s="17">
        <v>1047360</v>
      </c>
      <c r="M28" s="17"/>
      <c r="N28" s="17"/>
      <c r="O28" s="17"/>
      <c r="P28" s="25"/>
      <c r="Q28" s="17"/>
      <c r="R28" s="17"/>
      <c r="S28" s="17"/>
      <c r="T28" s="17"/>
      <c r="U28" s="17"/>
      <c r="V28" s="17"/>
      <c r="W28" s="17"/>
    </row>
    <row r="29" ht="18.75" customHeight="1" spans="1:23">
      <c r="A29" s="9" t="s">
        <v>56</v>
      </c>
      <c r="B29" s="9" t="s">
        <v>168</v>
      </c>
      <c r="C29" s="10" t="s">
        <v>169</v>
      </c>
      <c r="D29" s="9" t="s">
        <v>99</v>
      </c>
      <c r="E29" s="9" t="s">
        <v>100</v>
      </c>
      <c r="F29" s="9" t="s">
        <v>174</v>
      </c>
      <c r="G29" s="9" t="s">
        <v>175</v>
      </c>
      <c r="H29" s="17">
        <v>226646</v>
      </c>
      <c r="I29" s="17">
        <v>226646</v>
      </c>
      <c r="J29" s="17"/>
      <c r="K29" s="17"/>
      <c r="L29" s="17">
        <v>226646</v>
      </c>
      <c r="M29" s="17"/>
      <c r="N29" s="17"/>
      <c r="O29" s="17"/>
      <c r="P29" s="25"/>
      <c r="Q29" s="17"/>
      <c r="R29" s="17"/>
      <c r="S29" s="17"/>
      <c r="T29" s="17"/>
      <c r="U29" s="17"/>
      <c r="V29" s="17"/>
      <c r="W29" s="17"/>
    </row>
    <row r="30" ht="18.75" customHeight="1" spans="1:23">
      <c r="A30" s="9" t="s">
        <v>56</v>
      </c>
      <c r="B30" s="9" t="s">
        <v>168</v>
      </c>
      <c r="C30" s="10" t="s">
        <v>169</v>
      </c>
      <c r="D30" s="9" t="s">
        <v>99</v>
      </c>
      <c r="E30" s="9" t="s">
        <v>100</v>
      </c>
      <c r="F30" s="9" t="s">
        <v>174</v>
      </c>
      <c r="G30" s="9" t="s">
        <v>175</v>
      </c>
      <c r="H30" s="17">
        <v>595800</v>
      </c>
      <c r="I30" s="17">
        <v>595800</v>
      </c>
      <c r="J30" s="17"/>
      <c r="K30" s="17"/>
      <c r="L30" s="17">
        <v>595800</v>
      </c>
      <c r="M30" s="17"/>
      <c r="N30" s="17"/>
      <c r="O30" s="17"/>
      <c r="P30" s="25"/>
      <c r="Q30" s="17"/>
      <c r="R30" s="17"/>
      <c r="S30" s="17"/>
      <c r="T30" s="17"/>
      <c r="U30" s="17"/>
      <c r="V30" s="17"/>
      <c r="W30" s="17"/>
    </row>
    <row r="31" ht="18.75" customHeight="1" spans="1:23">
      <c r="A31" s="9" t="s">
        <v>56</v>
      </c>
      <c r="B31" s="9" t="s">
        <v>168</v>
      </c>
      <c r="C31" s="10" t="s">
        <v>169</v>
      </c>
      <c r="D31" s="9" t="s">
        <v>99</v>
      </c>
      <c r="E31" s="9" t="s">
        <v>100</v>
      </c>
      <c r="F31" s="9" t="s">
        <v>174</v>
      </c>
      <c r="G31" s="9" t="s">
        <v>175</v>
      </c>
      <c r="H31" s="17">
        <v>1050036</v>
      </c>
      <c r="I31" s="17">
        <v>1050036</v>
      </c>
      <c r="J31" s="17"/>
      <c r="K31" s="17"/>
      <c r="L31" s="17">
        <v>1050036</v>
      </c>
      <c r="M31" s="17"/>
      <c r="N31" s="17"/>
      <c r="O31" s="17"/>
      <c r="P31" s="25"/>
      <c r="Q31" s="17"/>
      <c r="R31" s="17"/>
      <c r="S31" s="17"/>
      <c r="T31" s="17"/>
      <c r="U31" s="17"/>
      <c r="V31" s="17"/>
      <c r="W31" s="17"/>
    </row>
    <row r="32" ht="18.75" customHeight="1" spans="1:23">
      <c r="A32" s="9" t="s">
        <v>56</v>
      </c>
      <c r="B32" s="9" t="s">
        <v>176</v>
      </c>
      <c r="C32" s="10" t="s">
        <v>177</v>
      </c>
      <c r="D32" s="9" t="s">
        <v>93</v>
      </c>
      <c r="E32" s="9" t="s">
        <v>94</v>
      </c>
      <c r="F32" s="9" t="s">
        <v>174</v>
      </c>
      <c r="G32" s="9" t="s">
        <v>175</v>
      </c>
      <c r="H32" s="17">
        <v>403200</v>
      </c>
      <c r="I32" s="17">
        <v>403200</v>
      </c>
      <c r="J32" s="17"/>
      <c r="K32" s="17"/>
      <c r="L32" s="17">
        <v>403200</v>
      </c>
      <c r="M32" s="17"/>
      <c r="N32" s="17"/>
      <c r="O32" s="17"/>
      <c r="P32" s="25"/>
      <c r="Q32" s="17"/>
      <c r="R32" s="17"/>
      <c r="S32" s="17"/>
      <c r="T32" s="17"/>
      <c r="U32" s="17"/>
      <c r="V32" s="17"/>
      <c r="W32" s="17"/>
    </row>
    <row r="33" ht="18.75" customHeight="1" spans="1:23">
      <c r="A33" s="9" t="s">
        <v>56</v>
      </c>
      <c r="B33" s="9" t="s">
        <v>176</v>
      </c>
      <c r="C33" s="10" t="s">
        <v>177</v>
      </c>
      <c r="D33" s="9" t="s">
        <v>95</v>
      </c>
      <c r="E33" s="9" t="s">
        <v>96</v>
      </c>
      <c r="F33" s="9" t="s">
        <v>174</v>
      </c>
      <c r="G33" s="9" t="s">
        <v>175</v>
      </c>
      <c r="H33" s="17">
        <v>3024000</v>
      </c>
      <c r="I33" s="17">
        <v>3024000</v>
      </c>
      <c r="J33" s="17"/>
      <c r="K33" s="17"/>
      <c r="L33" s="17">
        <v>3024000</v>
      </c>
      <c r="M33" s="17"/>
      <c r="N33" s="17"/>
      <c r="O33" s="17"/>
      <c r="P33" s="25"/>
      <c r="Q33" s="17"/>
      <c r="R33" s="17"/>
      <c r="S33" s="17"/>
      <c r="T33" s="17"/>
      <c r="U33" s="17"/>
      <c r="V33" s="17"/>
      <c r="W33" s="17"/>
    </row>
    <row r="34" ht="18.75" customHeight="1" spans="1:23">
      <c r="A34" s="9" t="s">
        <v>56</v>
      </c>
      <c r="B34" s="9" t="s">
        <v>176</v>
      </c>
      <c r="C34" s="10" t="s">
        <v>177</v>
      </c>
      <c r="D34" s="9" t="s">
        <v>99</v>
      </c>
      <c r="E34" s="9" t="s">
        <v>100</v>
      </c>
      <c r="F34" s="9" t="s">
        <v>174</v>
      </c>
      <c r="G34" s="9" t="s">
        <v>175</v>
      </c>
      <c r="H34" s="17">
        <v>936000</v>
      </c>
      <c r="I34" s="17">
        <v>936000</v>
      </c>
      <c r="J34" s="17"/>
      <c r="K34" s="17"/>
      <c r="L34" s="17">
        <v>936000</v>
      </c>
      <c r="M34" s="17"/>
      <c r="N34" s="17"/>
      <c r="O34" s="17"/>
      <c r="P34" s="25"/>
      <c r="Q34" s="17"/>
      <c r="R34" s="17"/>
      <c r="S34" s="17"/>
      <c r="T34" s="17"/>
      <c r="U34" s="17"/>
      <c r="V34" s="17"/>
      <c r="W34" s="17"/>
    </row>
    <row r="35" ht="18.75" customHeight="1" spans="1:23">
      <c r="A35" s="9" t="s">
        <v>56</v>
      </c>
      <c r="B35" s="9" t="s">
        <v>178</v>
      </c>
      <c r="C35" s="10" t="s">
        <v>179</v>
      </c>
      <c r="D35" s="9" t="s">
        <v>79</v>
      </c>
      <c r="E35" s="9" t="s">
        <v>80</v>
      </c>
      <c r="F35" s="9" t="s">
        <v>180</v>
      </c>
      <c r="G35" s="9" t="s">
        <v>181</v>
      </c>
      <c r="H35" s="17">
        <v>8619726</v>
      </c>
      <c r="I35" s="17">
        <v>8619726</v>
      </c>
      <c r="J35" s="17"/>
      <c r="K35" s="17"/>
      <c r="L35" s="17">
        <v>8619726</v>
      </c>
      <c r="M35" s="17"/>
      <c r="N35" s="17"/>
      <c r="O35" s="17"/>
      <c r="P35" s="25"/>
      <c r="Q35" s="17"/>
      <c r="R35" s="17"/>
      <c r="S35" s="17"/>
      <c r="T35" s="17"/>
      <c r="U35" s="17"/>
      <c r="V35" s="17"/>
      <c r="W35" s="17"/>
    </row>
    <row r="36" ht="18.75" customHeight="1" spans="1:23">
      <c r="A36" s="9" t="s">
        <v>56</v>
      </c>
      <c r="B36" s="9" t="s">
        <v>178</v>
      </c>
      <c r="C36" s="10" t="s">
        <v>179</v>
      </c>
      <c r="D36" s="9" t="s">
        <v>93</v>
      </c>
      <c r="E36" s="9" t="s">
        <v>94</v>
      </c>
      <c r="F36" s="9" t="s">
        <v>182</v>
      </c>
      <c r="G36" s="9" t="s">
        <v>183</v>
      </c>
      <c r="H36" s="17">
        <v>20990.77</v>
      </c>
      <c r="I36" s="17">
        <v>20990.77</v>
      </c>
      <c r="J36" s="17"/>
      <c r="K36" s="17"/>
      <c r="L36" s="17">
        <v>20990.77</v>
      </c>
      <c r="M36" s="17"/>
      <c r="N36" s="17"/>
      <c r="O36" s="17"/>
      <c r="P36" s="25"/>
      <c r="Q36" s="17"/>
      <c r="R36" s="17"/>
      <c r="S36" s="17"/>
      <c r="T36" s="17"/>
      <c r="U36" s="17"/>
      <c r="V36" s="17"/>
      <c r="W36" s="17"/>
    </row>
    <row r="37" ht="18.75" customHeight="1" spans="1:23">
      <c r="A37" s="9" t="s">
        <v>56</v>
      </c>
      <c r="B37" s="9" t="s">
        <v>178</v>
      </c>
      <c r="C37" s="10" t="s">
        <v>179</v>
      </c>
      <c r="D37" s="9" t="s">
        <v>95</v>
      </c>
      <c r="E37" s="9" t="s">
        <v>96</v>
      </c>
      <c r="F37" s="9" t="s">
        <v>182</v>
      </c>
      <c r="G37" s="9" t="s">
        <v>183</v>
      </c>
      <c r="H37" s="17">
        <v>157700.5</v>
      </c>
      <c r="I37" s="17">
        <v>157700.5</v>
      </c>
      <c r="J37" s="17"/>
      <c r="K37" s="17"/>
      <c r="L37" s="17">
        <v>157700.5</v>
      </c>
      <c r="M37" s="17"/>
      <c r="N37" s="17"/>
      <c r="O37" s="17"/>
      <c r="P37" s="25"/>
      <c r="Q37" s="17"/>
      <c r="R37" s="17"/>
      <c r="S37" s="17"/>
      <c r="T37" s="17"/>
      <c r="U37" s="17"/>
      <c r="V37" s="17"/>
      <c r="W37" s="17"/>
    </row>
    <row r="38" ht="18.75" customHeight="1" spans="1:23">
      <c r="A38" s="9" t="s">
        <v>56</v>
      </c>
      <c r="B38" s="9" t="s">
        <v>178</v>
      </c>
      <c r="C38" s="10" t="s">
        <v>179</v>
      </c>
      <c r="D38" s="9" t="s">
        <v>99</v>
      </c>
      <c r="E38" s="9" t="s">
        <v>100</v>
      </c>
      <c r="F38" s="9" t="s">
        <v>182</v>
      </c>
      <c r="G38" s="9" t="s">
        <v>183</v>
      </c>
      <c r="H38" s="17">
        <v>49070.63</v>
      </c>
      <c r="I38" s="17">
        <v>49070.63</v>
      </c>
      <c r="J38" s="17"/>
      <c r="K38" s="17"/>
      <c r="L38" s="17">
        <v>49070.63</v>
      </c>
      <c r="M38" s="17"/>
      <c r="N38" s="17"/>
      <c r="O38" s="17"/>
      <c r="P38" s="25"/>
      <c r="Q38" s="17"/>
      <c r="R38" s="17"/>
      <c r="S38" s="17"/>
      <c r="T38" s="17"/>
      <c r="U38" s="17"/>
      <c r="V38" s="17"/>
      <c r="W38" s="17"/>
    </row>
    <row r="39" ht="18.75" customHeight="1" spans="1:23">
      <c r="A39" s="9" t="s">
        <v>56</v>
      </c>
      <c r="B39" s="9" t="s">
        <v>178</v>
      </c>
      <c r="C39" s="10" t="s">
        <v>179</v>
      </c>
      <c r="D39" s="9" t="s">
        <v>107</v>
      </c>
      <c r="E39" s="9" t="s">
        <v>108</v>
      </c>
      <c r="F39" s="9" t="s">
        <v>184</v>
      </c>
      <c r="G39" s="9" t="s">
        <v>185</v>
      </c>
      <c r="H39" s="17">
        <v>6242360.28</v>
      </c>
      <c r="I39" s="17">
        <v>6242360.28</v>
      </c>
      <c r="J39" s="17"/>
      <c r="K39" s="17"/>
      <c r="L39" s="17">
        <v>6242360.28</v>
      </c>
      <c r="M39" s="17"/>
      <c r="N39" s="17"/>
      <c r="O39" s="17"/>
      <c r="P39" s="25"/>
      <c r="Q39" s="17"/>
      <c r="R39" s="17"/>
      <c r="S39" s="17"/>
      <c r="T39" s="17"/>
      <c r="U39" s="17"/>
      <c r="V39" s="17"/>
      <c r="W39" s="17"/>
    </row>
    <row r="40" ht="18.75" customHeight="1" spans="1:23">
      <c r="A40" s="9" t="s">
        <v>56</v>
      </c>
      <c r="B40" s="9" t="s">
        <v>178</v>
      </c>
      <c r="C40" s="10" t="s">
        <v>179</v>
      </c>
      <c r="D40" s="9" t="s">
        <v>109</v>
      </c>
      <c r="E40" s="9" t="s">
        <v>110</v>
      </c>
      <c r="F40" s="9" t="s">
        <v>186</v>
      </c>
      <c r="G40" s="9" t="s">
        <v>187</v>
      </c>
      <c r="H40" s="17">
        <v>4165005.87</v>
      </c>
      <c r="I40" s="17">
        <v>4165005.87</v>
      </c>
      <c r="J40" s="17"/>
      <c r="K40" s="17"/>
      <c r="L40" s="17">
        <v>4165005.87</v>
      </c>
      <c r="M40" s="17"/>
      <c r="N40" s="17"/>
      <c r="O40" s="17"/>
      <c r="P40" s="25"/>
      <c r="Q40" s="17"/>
      <c r="R40" s="17"/>
      <c r="S40" s="17"/>
      <c r="T40" s="17"/>
      <c r="U40" s="17"/>
      <c r="V40" s="17"/>
      <c r="W40" s="17"/>
    </row>
    <row r="41" ht="18.75" customHeight="1" spans="1:23">
      <c r="A41" s="9" t="s">
        <v>56</v>
      </c>
      <c r="B41" s="9" t="s">
        <v>178</v>
      </c>
      <c r="C41" s="10" t="s">
        <v>179</v>
      </c>
      <c r="D41" s="9" t="s">
        <v>111</v>
      </c>
      <c r="E41" s="9" t="s">
        <v>112</v>
      </c>
      <c r="F41" s="9" t="s">
        <v>182</v>
      </c>
      <c r="G41" s="9" t="s">
        <v>183</v>
      </c>
      <c r="H41" s="17">
        <v>285794.81</v>
      </c>
      <c r="I41" s="17">
        <v>285794.81</v>
      </c>
      <c r="J41" s="17"/>
      <c r="K41" s="17"/>
      <c r="L41" s="17">
        <v>285794.81</v>
      </c>
      <c r="M41" s="17"/>
      <c r="N41" s="17"/>
      <c r="O41" s="17"/>
      <c r="P41" s="25"/>
      <c r="Q41" s="17"/>
      <c r="R41" s="17"/>
      <c r="S41" s="17"/>
      <c r="T41" s="17"/>
      <c r="U41" s="17"/>
      <c r="V41" s="17"/>
      <c r="W41" s="17"/>
    </row>
    <row r="42" ht="18.75" customHeight="1" spans="1:23">
      <c r="A42" s="9" t="s">
        <v>56</v>
      </c>
      <c r="B42" s="9" t="s">
        <v>178</v>
      </c>
      <c r="C42" s="10" t="s">
        <v>179</v>
      </c>
      <c r="D42" s="9" t="s">
        <v>111</v>
      </c>
      <c r="E42" s="9" t="s">
        <v>112</v>
      </c>
      <c r="F42" s="9" t="s">
        <v>182</v>
      </c>
      <c r="G42" s="9" t="s">
        <v>183</v>
      </c>
      <c r="H42" s="17">
        <v>379122</v>
      </c>
      <c r="I42" s="17">
        <v>379122</v>
      </c>
      <c r="J42" s="17"/>
      <c r="K42" s="17"/>
      <c r="L42" s="17">
        <v>379122</v>
      </c>
      <c r="M42" s="17"/>
      <c r="N42" s="17"/>
      <c r="O42" s="17"/>
      <c r="P42" s="25"/>
      <c r="Q42" s="17"/>
      <c r="R42" s="17"/>
      <c r="S42" s="17"/>
      <c r="T42" s="17"/>
      <c r="U42" s="17"/>
      <c r="V42" s="17"/>
      <c r="W42" s="17"/>
    </row>
    <row r="43" ht="18.75" customHeight="1" spans="1:23">
      <c r="A43" s="9" t="s">
        <v>56</v>
      </c>
      <c r="B43" s="9" t="s">
        <v>188</v>
      </c>
      <c r="C43" s="10" t="s">
        <v>118</v>
      </c>
      <c r="D43" s="9" t="s">
        <v>117</v>
      </c>
      <c r="E43" s="9" t="s">
        <v>118</v>
      </c>
      <c r="F43" s="9" t="s">
        <v>189</v>
      </c>
      <c r="G43" s="9" t="s">
        <v>118</v>
      </c>
      <c r="H43" s="17">
        <v>3928788</v>
      </c>
      <c r="I43" s="17">
        <v>3928788</v>
      </c>
      <c r="J43" s="17"/>
      <c r="K43" s="17"/>
      <c r="L43" s="17">
        <v>3928788</v>
      </c>
      <c r="M43" s="17"/>
      <c r="N43" s="17"/>
      <c r="O43" s="17"/>
      <c r="P43" s="25"/>
      <c r="Q43" s="17"/>
      <c r="R43" s="17"/>
      <c r="S43" s="17"/>
      <c r="T43" s="17"/>
      <c r="U43" s="17"/>
      <c r="V43" s="17"/>
      <c r="W43" s="17"/>
    </row>
    <row r="44" ht="18.75" customHeight="1" spans="1:23">
      <c r="A44" s="9" t="s">
        <v>56</v>
      </c>
      <c r="B44" s="9" t="s">
        <v>190</v>
      </c>
      <c r="C44" s="10" t="s">
        <v>191</v>
      </c>
      <c r="D44" s="9" t="s">
        <v>93</v>
      </c>
      <c r="E44" s="9" t="s">
        <v>94</v>
      </c>
      <c r="F44" s="9" t="s">
        <v>174</v>
      </c>
      <c r="G44" s="9" t="s">
        <v>175</v>
      </c>
      <c r="H44" s="17">
        <v>100800</v>
      </c>
      <c r="I44" s="17">
        <v>100800</v>
      </c>
      <c r="J44" s="17"/>
      <c r="K44" s="17"/>
      <c r="L44" s="17">
        <v>100800</v>
      </c>
      <c r="M44" s="17"/>
      <c r="N44" s="17"/>
      <c r="O44" s="17"/>
      <c r="P44" s="25"/>
      <c r="Q44" s="17"/>
      <c r="R44" s="17"/>
      <c r="S44" s="17"/>
      <c r="T44" s="17"/>
      <c r="U44" s="17"/>
      <c r="V44" s="17"/>
      <c r="W44" s="17"/>
    </row>
    <row r="45" ht="18.75" customHeight="1" spans="1:23">
      <c r="A45" s="9" t="s">
        <v>56</v>
      </c>
      <c r="B45" s="9" t="s">
        <v>190</v>
      </c>
      <c r="C45" s="10" t="s">
        <v>191</v>
      </c>
      <c r="D45" s="9" t="s">
        <v>95</v>
      </c>
      <c r="E45" s="9" t="s">
        <v>96</v>
      </c>
      <c r="F45" s="9" t="s">
        <v>174</v>
      </c>
      <c r="G45" s="9" t="s">
        <v>175</v>
      </c>
      <c r="H45" s="17">
        <v>756000</v>
      </c>
      <c r="I45" s="17">
        <v>756000</v>
      </c>
      <c r="J45" s="17"/>
      <c r="K45" s="17"/>
      <c r="L45" s="17">
        <v>756000</v>
      </c>
      <c r="M45" s="17"/>
      <c r="N45" s="17"/>
      <c r="O45" s="17"/>
      <c r="P45" s="25"/>
      <c r="Q45" s="17"/>
      <c r="R45" s="17"/>
      <c r="S45" s="17"/>
      <c r="T45" s="17"/>
      <c r="U45" s="17"/>
      <c r="V45" s="17"/>
      <c r="W45" s="17"/>
    </row>
    <row r="46" ht="18.75" customHeight="1" spans="1:23">
      <c r="A46" s="9" t="s">
        <v>56</v>
      </c>
      <c r="B46" s="9" t="s">
        <v>190</v>
      </c>
      <c r="C46" s="10" t="s">
        <v>191</v>
      </c>
      <c r="D46" s="9" t="s">
        <v>99</v>
      </c>
      <c r="E46" s="9" t="s">
        <v>100</v>
      </c>
      <c r="F46" s="9" t="s">
        <v>174</v>
      </c>
      <c r="G46" s="9" t="s">
        <v>175</v>
      </c>
      <c r="H46" s="17">
        <v>234000</v>
      </c>
      <c r="I46" s="17">
        <v>234000</v>
      </c>
      <c r="J46" s="17"/>
      <c r="K46" s="17"/>
      <c r="L46" s="17">
        <v>234000</v>
      </c>
      <c r="M46" s="17"/>
      <c r="N46" s="17"/>
      <c r="O46" s="17"/>
      <c r="P46" s="25"/>
      <c r="Q46" s="17"/>
      <c r="R46" s="17"/>
      <c r="S46" s="17"/>
      <c r="T46" s="17"/>
      <c r="U46" s="17"/>
      <c r="V46" s="17"/>
      <c r="W46" s="17"/>
    </row>
    <row r="47" ht="18.75" customHeight="1" spans="1:23">
      <c r="A47" s="9" t="s">
        <v>56</v>
      </c>
      <c r="B47" s="9" t="s">
        <v>192</v>
      </c>
      <c r="C47" s="10" t="s">
        <v>193</v>
      </c>
      <c r="D47" s="9" t="s">
        <v>75</v>
      </c>
      <c r="E47" s="9" t="s">
        <v>76</v>
      </c>
      <c r="F47" s="9" t="s">
        <v>194</v>
      </c>
      <c r="G47" s="9" t="s">
        <v>195</v>
      </c>
      <c r="H47" s="17">
        <v>24000</v>
      </c>
      <c r="I47" s="17">
        <v>24000</v>
      </c>
      <c r="J47" s="17"/>
      <c r="K47" s="17"/>
      <c r="L47" s="17">
        <v>24000</v>
      </c>
      <c r="M47" s="17"/>
      <c r="N47" s="17"/>
      <c r="O47" s="17"/>
      <c r="P47" s="25"/>
      <c r="Q47" s="17"/>
      <c r="R47" s="17"/>
      <c r="S47" s="17"/>
      <c r="T47" s="17"/>
      <c r="U47" s="17"/>
      <c r="V47" s="17"/>
      <c r="W47" s="17"/>
    </row>
    <row r="48" ht="18.75" customHeight="1" spans="1:23">
      <c r="A48" s="9" t="s">
        <v>56</v>
      </c>
      <c r="B48" s="9" t="s">
        <v>192</v>
      </c>
      <c r="C48" s="10" t="s">
        <v>193</v>
      </c>
      <c r="D48" s="9" t="s">
        <v>75</v>
      </c>
      <c r="E48" s="9" t="s">
        <v>76</v>
      </c>
      <c r="F48" s="9" t="s">
        <v>194</v>
      </c>
      <c r="G48" s="9" t="s">
        <v>195</v>
      </c>
      <c r="H48" s="17">
        <v>3988800</v>
      </c>
      <c r="I48" s="17">
        <v>3988800</v>
      </c>
      <c r="J48" s="17"/>
      <c r="K48" s="17"/>
      <c r="L48" s="17">
        <v>3988800</v>
      </c>
      <c r="M48" s="17"/>
      <c r="N48" s="17"/>
      <c r="O48" s="17"/>
      <c r="P48" s="25"/>
      <c r="Q48" s="17"/>
      <c r="R48" s="17"/>
      <c r="S48" s="17"/>
      <c r="T48" s="17"/>
      <c r="U48" s="17"/>
      <c r="V48" s="17"/>
      <c r="W48" s="17"/>
    </row>
    <row r="49" ht="18.75" customHeight="1" spans="1:23">
      <c r="A49" s="9" t="s">
        <v>56</v>
      </c>
      <c r="B49" s="9" t="s">
        <v>196</v>
      </c>
      <c r="C49" s="10" t="s">
        <v>197</v>
      </c>
      <c r="D49" s="9" t="s">
        <v>107</v>
      </c>
      <c r="E49" s="9" t="s">
        <v>108</v>
      </c>
      <c r="F49" s="9" t="s">
        <v>198</v>
      </c>
      <c r="G49" s="9" t="s">
        <v>199</v>
      </c>
      <c r="H49" s="17">
        <v>40000</v>
      </c>
      <c r="I49" s="17">
        <v>40000</v>
      </c>
      <c r="J49" s="17"/>
      <c r="K49" s="17"/>
      <c r="L49" s="17">
        <v>40000</v>
      </c>
      <c r="M49" s="17"/>
      <c r="N49" s="17"/>
      <c r="O49" s="17"/>
      <c r="P49" s="25"/>
      <c r="Q49" s="17"/>
      <c r="R49" s="17"/>
      <c r="S49" s="17"/>
      <c r="T49" s="17"/>
      <c r="U49" s="17"/>
      <c r="V49" s="17"/>
      <c r="W49" s="17"/>
    </row>
    <row r="50" ht="18.75" customHeight="1" spans="1:23">
      <c r="A50" s="9" t="s">
        <v>56</v>
      </c>
      <c r="B50" s="9" t="s">
        <v>200</v>
      </c>
      <c r="C50" s="10" t="s">
        <v>201</v>
      </c>
      <c r="D50" s="9" t="s">
        <v>81</v>
      </c>
      <c r="E50" s="9" t="s">
        <v>82</v>
      </c>
      <c r="F50" s="9" t="s">
        <v>202</v>
      </c>
      <c r="G50" s="9" t="s">
        <v>203</v>
      </c>
      <c r="H50" s="17">
        <v>654661</v>
      </c>
      <c r="I50" s="17">
        <v>654661</v>
      </c>
      <c r="J50" s="17"/>
      <c r="K50" s="17"/>
      <c r="L50" s="17">
        <v>654661</v>
      </c>
      <c r="M50" s="17"/>
      <c r="N50" s="17"/>
      <c r="O50" s="17"/>
      <c r="P50" s="25"/>
      <c r="Q50" s="17"/>
      <c r="R50" s="17"/>
      <c r="S50" s="17"/>
      <c r="T50" s="17"/>
      <c r="U50" s="17"/>
      <c r="V50" s="17"/>
      <c r="W50" s="17"/>
    </row>
    <row r="51" ht="18.75" customHeight="1" spans="1:23">
      <c r="A51" s="9" t="s">
        <v>56</v>
      </c>
      <c r="B51" s="9" t="s">
        <v>204</v>
      </c>
      <c r="C51" s="10" t="s">
        <v>205</v>
      </c>
      <c r="D51" s="9" t="s">
        <v>81</v>
      </c>
      <c r="E51" s="9" t="s">
        <v>82</v>
      </c>
      <c r="F51" s="9" t="s">
        <v>202</v>
      </c>
      <c r="G51" s="9" t="s">
        <v>203</v>
      </c>
      <c r="H51" s="17">
        <v>654170.84</v>
      </c>
      <c r="I51" s="17">
        <v>654170.84</v>
      </c>
      <c r="J51" s="17"/>
      <c r="K51" s="17"/>
      <c r="L51" s="17">
        <v>654170.84</v>
      </c>
      <c r="M51" s="17"/>
      <c r="N51" s="17"/>
      <c r="O51" s="17"/>
      <c r="P51" s="25"/>
      <c r="Q51" s="17"/>
      <c r="R51" s="17"/>
      <c r="S51" s="17"/>
      <c r="T51" s="17"/>
      <c r="U51" s="17"/>
      <c r="V51" s="17"/>
      <c r="W51" s="17"/>
    </row>
    <row r="52" ht="18.75" customHeight="1" spans="1:23">
      <c r="A52" s="9" t="s">
        <v>56</v>
      </c>
      <c r="B52" s="9" t="s">
        <v>206</v>
      </c>
      <c r="C52" s="10" t="s">
        <v>207</v>
      </c>
      <c r="D52" s="9" t="s">
        <v>81</v>
      </c>
      <c r="E52" s="9" t="s">
        <v>82</v>
      </c>
      <c r="F52" s="9" t="s">
        <v>202</v>
      </c>
      <c r="G52" s="9" t="s">
        <v>203</v>
      </c>
      <c r="H52" s="17">
        <v>154942.59</v>
      </c>
      <c r="I52" s="17">
        <v>154942.59</v>
      </c>
      <c r="J52" s="17"/>
      <c r="K52" s="17"/>
      <c r="L52" s="17">
        <v>154942.59</v>
      </c>
      <c r="M52" s="17"/>
      <c r="N52" s="17"/>
      <c r="O52" s="17"/>
      <c r="P52" s="25"/>
      <c r="Q52" s="17"/>
      <c r="R52" s="17"/>
      <c r="S52" s="17"/>
      <c r="T52" s="17"/>
      <c r="U52" s="17"/>
      <c r="V52" s="17"/>
      <c r="W52" s="17"/>
    </row>
    <row r="53" ht="18.75" customHeight="1" spans="1:23">
      <c r="A53" s="9" t="s">
        <v>56</v>
      </c>
      <c r="B53" s="9" t="s">
        <v>208</v>
      </c>
      <c r="C53" s="10" t="s">
        <v>209</v>
      </c>
      <c r="D53" s="9" t="s">
        <v>81</v>
      </c>
      <c r="E53" s="9" t="s">
        <v>82</v>
      </c>
      <c r="F53" s="9" t="s">
        <v>202</v>
      </c>
      <c r="G53" s="9" t="s">
        <v>203</v>
      </c>
      <c r="H53" s="17">
        <v>135000</v>
      </c>
      <c r="I53" s="17">
        <v>135000</v>
      </c>
      <c r="J53" s="17"/>
      <c r="K53" s="17"/>
      <c r="L53" s="17">
        <v>135000</v>
      </c>
      <c r="M53" s="17"/>
      <c r="N53" s="17"/>
      <c r="O53" s="17"/>
      <c r="P53" s="25"/>
      <c r="Q53" s="17"/>
      <c r="R53" s="17"/>
      <c r="S53" s="17"/>
      <c r="T53" s="17"/>
      <c r="U53" s="17"/>
      <c r="V53" s="17"/>
      <c r="W53" s="17"/>
    </row>
    <row r="54" ht="18.75" customHeight="1" spans="1:23">
      <c r="A54" s="9" t="s">
        <v>56</v>
      </c>
      <c r="B54" s="9" t="s">
        <v>210</v>
      </c>
      <c r="C54" s="10" t="s">
        <v>211</v>
      </c>
      <c r="D54" s="9" t="s">
        <v>75</v>
      </c>
      <c r="E54" s="9" t="s">
        <v>76</v>
      </c>
      <c r="F54" s="9" t="s">
        <v>212</v>
      </c>
      <c r="G54" s="9" t="s">
        <v>213</v>
      </c>
      <c r="H54" s="17">
        <v>1700</v>
      </c>
      <c r="I54" s="17">
        <v>1700</v>
      </c>
      <c r="J54" s="17"/>
      <c r="K54" s="17"/>
      <c r="L54" s="17">
        <v>1700</v>
      </c>
      <c r="M54" s="17"/>
      <c r="N54" s="17"/>
      <c r="O54" s="17"/>
      <c r="P54" s="25"/>
      <c r="Q54" s="17"/>
      <c r="R54" s="17"/>
      <c r="S54" s="17"/>
      <c r="T54" s="17"/>
      <c r="U54" s="17"/>
      <c r="V54" s="17"/>
      <c r="W54" s="17"/>
    </row>
    <row r="55" ht="18.75" customHeight="1" spans="1:23">
      <c r="A55" s="9" t="s">
        <v>56</v>
      </c>
      <c r="B55" s="9" t="s">
        <v>214</v>
      </c>
      <c r="C55" s="10" t="s">
        <v>215</v>
      </c>
      <c r="D55" s="9" t="s">
        <v>79</v>
      </c>
      <c r="E55" s="9" t="s">
        <v>80</v>
      </c>
      <c r="F55" s="9" t="s">
        <v>180</v>
      </c>
      <c r="G55" s="9" t="s">
        <v>181</v>
      </c>
      <c r="H55" s="17">
        <v>3250000</v>
      </c>
      <c r="I55" s="17">
        <v>3250000</v>
      </c>
      <c r="J55" s="17"/>
      <c r="K55" s="17"/>
      <c r="L55" s="17">
        <v>3250000</v>
      </c>
      <c r="M55" s="17"/>
      <c r="N55" s="17"/>
      <c r="O55" s="17"/>
      <c r="P55" s="25"/>
      <c r="Q55" s="17"/>
      <c r="R55" s="17"/>
      <c r="S55" s="17"/>
      <c r="T55" s="17"/>
      <c r="U55" s="17"/>
      <c r="V55" s="17"/>
      <c r="W55" s="17"/>
    </row>
    <row r="56" ht="18.75" customHeight="1" spans="1:23">
      <c r="A56" s="9" t="s">
        <v>56</v>
      </c>
      <c r="B56" s="9" t="s">
        <v>216</v>
      </c>
      <c r="C56" s="10" t="s">
        <v>217</v>
      </c>
      <c r="D56" s="9" t="s">
        <v>89</v>
      </c>
      <c r="E56" s="9" t="s">
        <v>90</v>
      </c>
      <c r="F56" s="9" t="s">
        <v>174</v>
      </c>
      <c r="G56" s="9" t="s">
        <v>175</v>
      </c>
      <c r="H56" s="17">
        <v>510000</v>
      </c>
      <c r="I56" s="17">
        <v>510000</v>
      </c>
      <c r="J56" s="17"/>
      <c r="K56" s="17"/>
      <c r="L56" s="17">
        <v>510000</v>
      </c>
      <c r="M56" s="17"/>
      <c r="N56" s="17"/>
      <c r="O56" s="17"/>
      <c r="P56" s="25"/>
      <c r="Q56" s="17"/>
      <c r="R56" s="17"/>
      <c r="S56" s="17"/>
      <c r="T56" s="17"/>
      <c r="U56" s="17"/>
      <c r="V56" s="17"/>
      <c r="W56" s="17"/>
    </row>
    <row r="57" ht="18.75" customHeight="1" spans="1:23">
      <c r="A57" s="9" t="s">
        <v>56</v>
      </c>
      <c r="B57" s="9" t="s">
        <v>218</v>
      </c>
      <c r="C57" s="10" t="s">
        <v>219</v>
      </c>
      <c r="D57" s="9" t="s">
        <v>117</v>
      </c>
      <c r="E57" s="9" t="s">
        <v>118</v>
      </c>
      <c r="F57" s="9" t="s">
        <v>189</v>
      </c>
      <c r="G57" s="9" t="s">
        <v>118</v>
      </c>
      <c r="H57" s="17">
        <v>1040000</v>
      </c>
      <c r="I57" s="17">
        <v>1040000</v>
      </c>
      <c r="J57" s="17"/>
      <c r="K57" s="17"/>
      <c r="L57" s="17">
        <v>1040000</v>
      </c>
      <c r="M57" s="17"/>
      <c r="N57" s="17"/>
      <c r="O57" s="17"/>
      <c r="P57" s="25"/>
      <c r="Q57" s="17"/>
      <c r="R57" s="17"/>
      <c r="S57" s="17"/>
      <c r="T57" s="17"/>
      <c r="U57" s="17"/>
      <c r="V57" s="17"/>
      <c r="W57" s="17"/>
    </row>
    <row r="58" ht="18.75" customHeight="1" spans="1:23">
      <c r="A58" s="12" t="s">
        <v>32</v>
      </c>
      <c r="B58" s="12"/>
      <c r="C58" s="12"/>
      <c r="D58" s="12"/>
      <c r="E58" s="12"/>
      <c r="F58" s="12"/>
      <c r="G58" s="12"/>
      <c r="H58" s="17">
        <v>68407312.29</v>
      </c>
      <c r="I58" s="17">
        <v>68407312.29</v>
      </c>
      <c r="J58" s="17"/>
      <c r="K58" s="17"/>
      <c r="L58" s="17">
        <v>68407312.29</v>
      </c>
      <c r="M58" s="17"/>
      <c r="N58" s="17"/>
      <c r="O58" s="17"/>
      <c r="P58" s="17"/>
      <c r="Q58" s="17"/>
      <c r="R58" s="17"/>
      <c r="S58" s="17"/>
      <c r="T58" s="17"/>
      <c r="U58" s="17"/>
      <c r="V58" s="17"/>
      <c r="W58" s="17"/>
    </row>
  </sheetData>
  <mergeCells count="30">
    <mergeCell ref="A3:W3"/>
    <mergeCell ref="A4:G4"/>
    <mergeCell ref="I5:W5"/>
    <mergeCell ref="I6:M6"/>
    <mergeCell ref="N6:P6"/>
    <mergeCell ref="R6:W6"/>
    <mergeCell ref="A58:G5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16"/>
  <sheetViews>
    <sheetView showZeros="0" topLeftCell="E1" workbookViewId="0">
      <pane ySplit="1" topLeftCell="A117"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220</v>
      </c>
    </row>
    <row r="3" ht="45" customHeight="1" spans="1:23">
      <c r="A3" s="4" t="s">
        <v>221</v>
      </c>
      <c r="B3" s="4"/>
      <c r="C3" s="4"/>
      <c r="D3" s="4"/>
      <c r="E3" s="4"/>
      <c r="F3" s="4"/>
      <c r="G3" s="4"/>
      <c r="H3" s="4"/>
      <c r="I3" s="4"/>
      <c r="J3" s="4"/>
      <c r="K3" s="4"/>
      <c r="L3" s="4"/>
      <c r="M3" s="4"/>
      <c r="N3" s="55"/>
      <c r="O3" s="55"/>
      <c r="P3" s="55"/>
      <c r="Q3" s="55"/>
      <c r="R3" s="55"/>
      <c r="S3" s="55"/>
      <c r="T3" s="55"/>
      <c r="U3" s="55"/>
      <c r="V3" s="55"/>
      <c r="W3" s="55"/>
    </row>
    <row r="4" ht="18.75" customHeight="1" spans="1:23">
      <c r="A4" s="5" t="str">
        <f>"单位名称："&amp;"玉溪市江川区医共体总医院"</f>
        <v>单位名称：玉溪市江川区医共体总医院</v>
      </c>
      <c r="B4" s="5"/>
      <c r="C4" s="5"/>
      <c r="D4" s="5"/>
      <c r="E4" s="5"/>
      <c r="F4" s="5"/>
      <c r="G4" s="5"/>
      <c r="H4" s="5"/>
      <c r="I4" s="56"/>
      <c r="J4" s="56"/>
      <c r="K4" s="56"/>
      <c r="L4" s="56"/>
      <c r="M4" s="56"/>
      <c r="N4" s="6"/>
      <c r="O4" s="6"/>
      <c r="P4" s="6"/>
      <c r="Q4" s="6"/>
      <c r="R4" s="6"/>
      <c r="S4" s="6"/>
      <c r="T4" s="6"/>
      <c r="U4" s="6"/>
      <c r="V4" s="6"/>
      <c r="W4" s="6" t="s">
        <v>29</v>
      </c>
    </row>
    <row r="5" ht="18.75" customHeight="1" spans="1:23">
      <c r="A5" s="13" t="s">
        <v>222</v>
      </c>
      <c r="B5" s="13" t="s">
        <v>149</v>
      </c>
      <c r="C5" s="13" t="s">
        <v>150</v>
      </c>
      <c r="D5" s="13" t="s">
        <v>223</v>
      </c>
      <c r="E5" s="13" t="s">
        <v>151</v>
      </c>
      <c r="F5" s="13" t="s">
        <v>152</v>
      </c>
      <c r="G5" s="13" t="s">
        <v>224</v>
      </c>
      <c r="H5" s="13" t="s">
        <v>154</v>
      </c>
      <c r="I5" s="49" t="s">
        <v>32</v>
      </c>
      <c r="J5" s="49" t="s">
        <v>225</v>
      </c>
      <c r="K5" s="13"/>
      <c r="L5" s="13"/>
      <c r="M5" s="13"/>
      <c r="N5" s="13" t="s">
        <v>156</v>
      </c>
      <c r="O5" s="13"/>
      <c r="P5" s="13"/>
      <c r="Q5" s="13" t="s">
        <v>38</v>
      </c>
      <c r="R5" s="13" t="s">
        <v>62</v>
      </c>
      <c r="S5" s="13"/>
      <c r="T5" s="13"/>
      <c r="U5" s="13"/>
      <c r="V5" s="13"/>
      <c r="W5" s="13"/>
    </row>
    <row r="6" ht="18.75" customHeight="1" spans="1:23">
      <c r="A6" s="13"/>
      <c r="B6" s="13"/>
      <c r="C6" s="13"/>
      <c r="D6" s="13"/>
      <c r="E6" s="13"/>
      <c r="F6" s="13"/>
      <c r="G6" s="13"/>
      <c r="H6" s="13"/>
      <c r="I6" s="49" t="s">
        <v>157</v>
      </c>
      <c r="J6" s="49"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9"/>
      <c r="J7" s="49"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9"/>
      <c r="J8" s="49" t="s">
        <v>34</v>
      </c>
      <c r="K8" s="13" t="s">
        <v>226</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227</v>
      </c>
      <c r="D10" s="9"/>
      <c r="E10" s="9"/>
      <c r="F10" s="9"/>
      <c r="G10" s="9"/>
      <c r="H10" s="9"/>
      <c r="I10" s="11">
        <v>21000</v>
      </c>
      <c r="J10" s="11">
        <v>21000</v>
      </c>
      <c r="K10" s="11">
        <v>21000</v>
      </c>
      <c r="L10" s="11"/>
      <c r="M10" s="11"/>
      <c r="N10" s="11"/>
      <c r="O10" s="11"/>
      <c r="P10" s="11"/>
      <c r="Q10" s="11"/>
      <c r="R10" s="11"/>
      <c r="S10" s="11"/>
      <c r="T10" s="11"/>
      <c r="U10" s="11"/>
      <c r="V10" s="11"/>
      <c r="W10" s="11"/>
    </row>
    <row r="11" ht="18.75" customHeight="1" spans="1:23">
      <c r="A11" s="9" t="s">
        <v>228</v>
      </c>
      <c r="B11" s="9" t="s">
        <v>229</v>
      </c>
      <c r="C11" s="10" t="s">
        <v>227</v>
      </c>
      <c r="D11" s="9" t="s">
        <v>56</v>
      </c>
      <c r="E11" s="9" t="s">
        <v>95</v>
      </c>
      <c r="F11" s="9" t="s">
        <v>96</v>
      </c>
      <c r="G11" s="9" t="s">
        <v>230</v>
      </c>
      <c r="H11" s="9" t="s">
        <v>231</v>
      </c>
      <c r="I11" s="11">
        <v>1000</v>
      </c>
      <c r="J11" s="11">
        <v>1000</v>
      </c>
      <c r="K11" s="11">
        <v>1000</v>
      </c>
      <c r="L11" s="11"/>
      <c r="M11" s="11"/>
      <c r="N11" s="11"/>
      <c r="O11" s="11"/>
      <c r="P11" s="11"/>
      <c r="Q11" s="11"/>
      <c r="R11" s="11"/>
      <c r="S11" s="11"/>
      <c r="T11" s="11"/>
      <c r="U11" s="11"/>
      <c r="V11" s="11"/>
      <c r="W11" s="11"/>
    </row>
    <row r="12" ht="18.75" customHeight="1" spans="1:23">
      <c r="A12" s="9" t="s">
        <v>228</v>
      </c>
      <c r="B12" s="9" t="s">
        <v>229</v>
      </c>
      <c r="C12" s="10" t="s">
        <v>227</v>
      </c>
      <c r="D12" s="9" t="s">
        <v>56</v>
      </c>
      <c r="E12" s="9" t="s">
        <v>95</v>
      </c>
      <c r="F12" s="9" t="s">
        <v>96</v>
      </c>
      <c r="G12" s="9" t="s">
        <v>232</v>
      </c>
      <c r="H12" s="9" t="s">
        <v>233</v>
      </c>
      <c r="I12" s="11">
        <v>5000</v>
      </c>
      <c r="J12" s="11">
        <v>5000</v>
      </c>
      <c r="K12" s="11">
        <v>5000</v>
      </c>
      <c r="L12" s="11"/>
      <c r="M12" s="11"/>
      <c r="N12" s="11"/>
      <c r="O12" s="11"/>
      <c r="P12" s="25"/>
      <c r="Q12" s="11"/>
      <c r="R12" s="11"/>
      <c r="S12" s="11"/>
      <c r="T12" s="11"/>
      <c r="U12" s="11"/>
      <c r="V12" s="11"/>
      <c r="W12" s="11"/>
    </row>
    <row r="13" ht="18.75" customHeight="1" spans="1:23">
      <c r="A13" s="9" t="s">
        <v>228</v>
      </c>
      <c r="B13" s="9" t="s">
        <v>229</v>
      </c>
      <c r="C13" s="10" t="s">
        <v>227</v>
      </c>
      <c r="D13" s="9" t="s">
        <v>56</v>
      </c>
      <c r="E13" s="9" t="s">
        <v>95</v>
      </c>
      <c r="F13" s="9" t="s">
        <v>96</v>
      </c>
      <c r="G13" s="9" t="s">
        <v>234</v>
      </c>
      <c r="H13" s="9" t="s">
        <v>235</v>
      </c>
      <c r="I13" s="11">
        <v>15000</v>
      </c>
      <c r="J13" s="11">
        <v>15000</v>
      </c>
      <c r="K13" s="11">
        <v>15000</v>
      </c>
      <c r="L13" s="11"/>
      <c r="M13" s="11"/>
      <c r="N13" s="11"/>
      <c r="O13" s="11"/>
      <c r="P13" s="25"/>
      <c r="Q13" s="11"/>
      <c r="R13" s="11"/>
      <c r="S13" s="11"/>
      <c r="T13" s="11"/>
      <c r="U13" s="11"/>
      <c r="V13" s="11"/>
      <c r="W13" s="11"/>
    </row>
    <row r="14" ht="18.75" customHeight="1" spans="1:23">
      <c r="A14" s="25"/>
      <c r="B14" s="25"/>
      <c r="C14" s="10" t="s">
        <v>236</v>
      </c>
      <c r="D14" s="25"/>
      <c r="E14" s="25"/>
      <c r="F14" s="25"/>
      <c r="G14" s="25"/>
      <c r="H14" s="25"/>
      <c r="I14" s="11">
        <v>23264</v>
      </c>
      <c r="J14" s="11">
        <v>23264</v>
      </c>
      <c r="K14" s="11">
        <v>23264</v>
      </c>
      <c r="L14" s="11"/>
      <c r="M14" s="11"/>
      <c r="N14" s="11"/>
      <c r="O14" s="11"/>
      <c r="P14" s="25"/>
      <c r="Q14" s="11"/>
      <c r="R14" s="11"/>
      <c r="S14" s="11"/>
      <c r="T14" s="11"/>
      <c r="U14" s="11"/>
      <c r="V14" s="11"/>
      <c r="W14" s="11"/>
    </row>
    <row r="15" ht="18.75" customHeight="1" spans="1:23">
      <c r="A15" s="9" t="s">
        <v>237</v>
      </c>
      <c r="B15" s="9" t="s">
        <v>238</v>
      </c>
      <c r="C15" s="10" t="s">
        <v>236</v>
      </c>
      <c r="D15" s="9" t="s">
        <v>56</v>
      </c>
      <c r="E15" s="9" t="s">
        <v>101</v>
      </c>
      <c r="F15" s="9" t="s">
        <v>102</v>
      </c>
      <c r="G15" s="9" t="s">
        <v>230</v>
      </c>
      <c r="H15" s="9" t="s">
        <v>231</v>
      </c>
      <c r="I15" s="11">
        <v>5480</v>
      </c>
      <c r="J15" s="11">
        <v>5480</v>
      </c>
      <c r="K15" s="11">
        <v>5480</v>
      </c>
      <c r="L15" s="11"/>
      <c r="M15" s="11"/>
      <c r="N15" s="11"/>
      <c r="O15" s="11"/>
      <c r="P15" s="25"/>
      <c r="Q15" s="11"/>
      <c r="R15" s="11"/>
      <c r="S15" s="11"/>
      <c r="T15" s="11"/>
      <c r="U15" s="11"/>
      <c r="V15" s="11"/>
      <c r="W15" s="11"/>
    </row>
    <row r="16" ht="18.75" customHeight="1" spans="1:23">
      <c r="A16" s="9" t="s">
        <v>237</v>
      </c>
      <c r="B16" s="9" t="s">
        <v>238</v>
      </c>
      <c r="C16" s="10" t="s">
        <v>236</v>
      </c>
      <c r="D16" s="9" t="s">
        <v>56</v>
      </c>
      <c r="E16" s="9" t="s">
        <v>101</v>
      </c>
      <c r="F16" s="9" t="s">
        <v>102</v>
      </c>
      <c r="G16" s="9" t="s">
        <v>239</v>
      </c>
      <c r="H16" s="9" t="s">
        <v>240</v>
      </c>
      <c r="I16" s="11">
        <v>14784</v>
      </c>
      <c r="J16" s="11">
        <v>14784</v>
      </c>
      <c r="K16" s="11">
        <v>14784</v>
      </c>
      <c r="L16" s="11"/>
      <c r="M16" s="11"/>
      <c r="N16" s="11"/>
      <c r="O16" s="11"/>
      <c r="P16" s="25"/>
      <c r="Q16" s="11"/>
      <c r="R16" s="11"/>
      <c r="S16" s="11"/>
      <c r="T16" s="11"/>
      <c r="U16" s="11"/>
      <c r="V16" s="11"/>
      <c r="W16" s="11"/>
    </row>
    <row r="17" ht="18.75" customHeight="1" spans="1:23">
      <c r="A17" s="9" t="s">
        <v>237</v>
      </c>
      <c r="B17" s="9" t="s">
        <v>238</v>
      </c>
      <c r="C17" s="10" t="s">
        <v>236</v>
      </c>
      <c r="D17" s="9" t="s">
        <v>56</v>
      </c>
      <c r="E17" s="9" t="s">
        <v>101</v>
      </c>
      <c r="F17" s="9" t="s">
        <v>102</v>
      </c>
      <c r="G17" s="9" t="s">
        <v>241</v>
      </c>
      <c r="H17" s="9" t="s">
        <v>242</v>
      </c>
      <c r="I17" s="11">
        <v>3000</v>
      </c>
      <c r="J17" s="11">
        <v>3000</v>
      </c>
      <c r="K17" s="11">
        <v>3000</v>
      </c>
      <c r="L17" s="11"/>
      <c r="M17" s="11"/>
      <c r="N17" s="11"/>
      <c r="O17" s="11"/>
      <c r="P17" s="25"/>
      <c r="Q17" s="11"/>
      <c r="R17" s="11"/>
      <c r="S17" s="11"/>
      <c r="T17" s="11"/>
      <c r="U17" s="11"/>
      <c r="V17" s="11"/>
      <c r="W17" s="11"/>
    </row>
    <row r="18" ht="18.75" customHeight="1" spans="1:23">
      <c r="A18" s="25"/>
      <c r="B18" s="25"/>
      <c r="C18" s="10" t="s">
        <v>243</v>
      </c>
      <c r="D18" s="25"/>
      <c r="E18" s="25"/>
      <c r="F18" s="25"/>
      <c r="G18" s="25"/>
      <c r="H18" s="25"/>
      <c r="I18" s="11">
        <v>1000</v>
      </c>
      <c r="J18" s="11"/>
      <c r="K18" s="11"/>
      <c r="L18" s="11"/>
      <c r="M18" s="11"/>
      <c r="N18" s="11"/>
      <c r="O18" s="11"/>
      <c r="P18" s="25"/>
      <c r="Q18" s="11"/>
      <c r="R18" s="11">
        <v>1000</v>
      </c>
      <c r="S18" s="11"/>
      <c r="T18" s="11"/>
      <c r="U18" s="11"/>
      <c r="V18" s="11"/>
      <c r="W18" s="11">
        <v>1000</v>
      </c>
    </row>
    <row r="19" ht="18.75" customHeight="1" spans="1:23">
      <c r="A19" s="9" t="s">
        <v>228</v>
      </c>
      <c r="B19" s="9" t="s">
        <v>244</v>
      </c>
      <c r="C19" s="10" t="s">
        <v>243</v>
      </c>
      <c r="D19" s="9" t="s">
        <v>56</v>
      </c>
      <c r="E19" s="9" t="s">
        <v>95</v>
      </c>
      <c r="F19" s="9" t="s">
        <v>96</v>
      </c>
      <c r="G19" s="9" t="s">
        <v>212</v>
      </c>
      <c r="H19" s="9" t="s">
        <v>213</v>
      </c>
      <c r="I19" s="11">
        <v>1000</v>
      </c>
      <c r="J19" s="11"/>
      <c r="K19" s="11"/>
      <c r="L19" s="11"/>
      <c r="M19" s="11"/>
      <c r="N19" s="11"/>
      <c r="O19" s="11"/>
      <c r="P19" s="25"/>
      <c r="Q19" s="11"/>
      <c r="R19" s="11">
        <v>1000</v>
      </c>
      <c r="S19" s="11"/>
      <c r="T19" s="11"/>
      <c r="U19" s="11"/>
      <c r="V19" s="11"/>
      <c r="W19" s="11">
        <v>1000</v>
      </c>
    </row>
    <row r="20" ht="18.75" customHeight="1" spans="1:23">
      <c r="A20" s="25"/>
      <c r="B20" s="25"/>
      <c r="C20" s="10" t="s">
        <v>245</v>
      </c>
      <c r="D20" s="25"/>
      <c r="E20" s="25"/>
      <c r="F20" s="25"/>
      <c r="G20" s="25"/>
      <c r="H20" s="25"/>
      <c r="I20" s="11">
        <v>670000</v>
      </c>
      <c r="J20" s="11"/>
      <c r="K20" s="11"/>
      <c r="L20" s="11"/>
      <c r="M20" s="11"/>
      <c r="N20" s="11"/>
      <c r="O20" s="11"/>
      <c r="P20" s="25"/>
      <c r="Q20" s="11"/>
      <c r="R20" s="11">
        <v>670000</v>
      </c>
      <c r="S20" s="11">
        <v>670000</v>
      </c>
      <c r="T20" s="11"/>
      <c r="U20" s="11"/>
      <c r="V20" s="11"/>
      <c r="W20" s="11"/>
    </row>
    <row r="21" ht="18.75" customHeight="1" spans="1:23">
      <c r="A21" s="9" t="s">
        <v>228</v>
      </c>
      <c r="B21" s="9" t="s">
        <v>246</v>
      </c>
      <c r="C21" s="10" t="s">
        <v>245</v>
      </c>
      <c r="D21" s="9" t="s">
        <v>56</v>
      </c>
      <c r="E21" s="9" t="s">
        <v>95</v>
      </c>
      <c r="F21" s="9" t="s">
        <v>96</v>
      </c>
      <c r="G21" s="9" t="s">
        <v>247</v>
      </c>
      <c r="H21" s="9" t="s">
        <v>248</v>
      </c>
      <c r="I21" s="11">
        <v>432812</v>
      </c>
      <c r="J21" s="11"/>
      <c r="K21" s="11"/>
      <c r="L21" s="11"/>
      <c r="M21" s="11"/>
      <c r="N21" s="11"/>
      <c r="O21" s="11"/>
      <c r="P21" s="25"/>
      <c r="Q21" s="11"/>
      <c r="R21" s="11">
        <v>432812</v>
      </c>
      <c r="S21" s="11">
        <v>432812</v>
      </c>
      <c r="T21" s="11"/>
      <c r="U21" s="11"/>
      <c r="V21" s="11"/>
      <c r="W21" s="11"/>
    </row>
    <row r="22" ht="18.75" customHeight="1" spans="1:23">
      <c r="A22" s="9" t="s">
        <v>228</v>
      </c>
      <c r="B22" s="9" t="s">
        <v>246</v>
      </c>
      <c r="C22" s="10" t="s">
        <v>245</v>
      </c>
      <c r="D22" s="9" t="s">
        <v>56</v>
      </c>
      <c r="E22" s="9" t="s">
        <v>95</v>
      </c>
      <c r="F22" s="9" t="s">
        <v>96</v>
      </c>
      <c r="G22" s="9" t="s">
        <v>234</v>
      </c>
      <c r="H22" s="9" t="s">
        <v>235</v>
      </c>
      <c r="I22" s="11">
        <v>237188</v>
      </c>
      <c r="J22" s="11"/>
      <c r="K22" s="11"/>
      <c r="L22" s="11"/>
      <c r="M22" s="11"/>
      <c r="N22" s="11"/>
      <c r="O22" s="11"/>
      <c r="P22" s="25"/>
      <c r="Q22" s="11"/>
      <c r="R22" s="11">
        <v>237188</v>
      </c>
      <c r="S22" s="11">
        <v>237188</v>
      </c>
      <c r="T22" s="11"/>
      <c r="U22" s="11"/>
      <c r="V22" s="11"/>
      <c r="W22" s="11"/>
    </row>
    <row r="23" ht="18.75" customHeight="1" spans="1:23">
      <c r="A23" s="25"/>
      <c r="B23" s="25"/>
      <c r="C23" s="10" t="s">
        <v>249</v>
      </c>
      <c r="D23" s="25"/>
      <c r="E23" s="25"/>
      <c r="F23" s="25"/>
      <c r="G23" s="25"/>
      <c r="H23" s="25"/>
      <c r="I23" s="11">
        <v>29050</v>
      </c>
      <c r="J23" s="11"/>
      <c r="K23" s="11"/>
      <c r="L23" s="11"/>
      <c r="M23" s="11"/>
      <c r="N23" s="11"/>
      <c r="O23" s="11"/>
      <c r="P23" s="25"/>
      <c r="Q23" s="11"/>
      <c r="R23" s="11">
        <v>29050</v>
      </c>
      <c r="S23" s="11">
        <v>29050</v>
      </c>
      <c r="T23" s="11"/>
      <c r="U23" s="11"/>
      <c r="V23" s="11"/>
      <c r="W23" s="11"/>
    </row>
    <row r="24" ht="18.75" customHeight="1" spans="1:23">
      <c r="A24" s="9" t="s">
        <v>228</v>
      </c>
      <c r="B24" s="9" t="s">
        <v>250</v>
      </c>
      <c r="C24" s="10" t="s">
        <v>249</v>
      </c>
      <c r="D24" s="9" t="s">
        <v>56</v>
      </c>
      <c r="E24" s="9" t="s">
        <v>95</v>
      </c>
      <c r="F24" s="9" t="s">
        <v>96</v>
      </c>
      <c r="G24" s="9" t="s">
        <v>247</v>
      </c>
      <c r="H24" s="9" t="s">
        <v>248</v>
      </c>
      <c r="I24" s="11">
        <v>50</v>
      </c>
      <c r="J24" s="11"/>
      <c r="K24" s="11"/>
      <c r="L24" s="11"/>
      <c r="M24" s="11"/>
      <c r="N24" s="11"/>
      <c r="O24" s="11"/>
      <c r="P24" s="25"/>
      <c r="Q24" s="11"/>
      <c r="R24" s="11">
        <v>50</v>
      </c>
      <c r="S24" s="11">
        <v>50</v>
      </c>
      <c r="T24" s="11"/>
      <c r="U24" s="11"/>
      <c r="V24" s="11"/>
      <c r="W24" s="11"/>
    </row>
    <row r="25" ht="18.75" customHeight="1" spans="1:23">
      <c r="A25" s="9" t="s">
        <v>228</v>
      </c>
      <c r="B25" s="9" t="s">
        <v>250</v>
      </c>
      <c r="C25" s="10" t="s">
        <v>249</v>
      </c>
      <c r="D25" s="9" t="s">
        <v>56</v>
      </c>
      <c r="E25" s="9" t="s">
        <v>95</v>
      </c>
      <c r="F25" s="9" t="s">
        <v>96</v>
      </c>
      <c r="G25" s="9" t="s">
        <v>232</v>
      </c>
      <c r="H25" s="9" t="s">
        <v>233</v>
      </c>
      <c r="I25" s="11">
        <v>5000</v>
      </c>
      <c r="J25" s="11"/>
      <c r="K25" s="11"/>
      <c r="L25" s="11"/>
      <c r="M25" s="11"/>
      <c r="N25" s="11"/>
      <c r="O25" s="11"/>
      <c r="P25" s="25"/>
      <c r="Q25" s="11"/>
      <c r="R25" s="11">
        <v>5000</v>
      </c>
      <c r="S25" s="11">
        <v>5000</v>
      </c>
      <c r="T25" s="11"/>
      <c r="U25" s="11"/>
      <c r="V25" s="11"/>
      <c r="W25" s="11"/>
    </row>
    <row r="26" ht="18.75" customHeight="1" spans="1:23">
      <c r="A26" s="9" t="s">
        <v>228</v>
      </c>
      <c r="B26" s="9" t="s">
        <v>250</v>
      </c>
      <c r="C26" s="10" t="s">
        <v>249</v>
      </c>
      <c r="D26" s="9" t="s">
        <v>56</v>
      </c>
      <c r="E26" s="9" t="s">
        <v>95</v>
      </c>
      <c r="F26" s="9" t="s">
        <v>96</v>
      </c>
      <c r="G26" s="9" t="s">
        <v>239</v>
      </c>
      <c r="H26" s="9" t="s">
        <v>240</v>
      </c>
      <c r="I26" s="11">
        <v>13000</v>
      </c>
      <c r="J26" s="11"/>
      <c r="K26" s="11"/>
      <c r="L26" s="11"/>
      <c r="M26" s="11"/>
      <c r="N26" s="11"/>
      <c r="O26" s="11"/>
      <c r="P26" s="25"/>
      <c r="Q26" s="11"/>
      <c r="R26" s="11">
        <v>13000</v>
      </c>
      <c r="S26" s="11">
        <v>13000</v>
      </c>
      <c r="T26" s="11"/>
      <c r="U26" s="11"/>
      <c r="V26" s="11"/>
      <c r="W26" s="11"/>
    </row>
    <row r="27" ht="18.75" customHeight="1" spans="1:23">
      <c r="A27" s="9" t="s">
        <v>228</v>
      </c>
      <c r="B27" s="9" t="s">
        <v>250</v>
      </c>
      <c r="C27" s="10" t="s">
        <v>249</v>
      </c>
      <c r="D27" s="9" t="s">
        <v>56</v>
      </c>
      <c r="E27" s="9" t="s">
        <v>95</v>
      </c>
      <c r="F27" s="9" t="s">
        <v>96</v>
      </c>
      <c r="G27" s="9" t="s">
        <v>239</v>
      </c>
      <c r="H27" s="9" t="s">
        <v>240</v>
      </c>
      <c r="I27" s="11">
        <v>2500</v>
      </c>
      <c r="J27" s="11"/>
      <c r="K27" s="11"/>
      <c r="L27" s="11"/>
      <c r="M27" s="11"/>
      <c r="N27" s="11"/>
      <c r="O27" s="11"/>
      <c r="P27" s="25"/>
      <c r="Q27" s="11"/>
      <c r="R27" s="11">
        <v>2500</v>
      </c>
      <c r="S27" s="11">
        <v>2500</v>
      </c>
      <c r="T27" s="11"/>
      <c r="U27" s="11"/>
      <c r="V27" s="11"/>
      <c r="W27" s="11"/>
    </row>
    <row r="28" ht="18.75" customHeight="1" spans="1:23">
      <c r="A28" s="9" t="s">
        <v>228</v>
      </c>
      <c r="B28" s="9" t="s">
        <v>250</v>
      </c>
      <c r="C28" s="10" t="s">
        <v>249</v>
      </c>
      <c r="D28" s="9" t="s">
        <v>56</v>
      </c>
      <c r="E28" s="9" t="s">
        <v>95</v>
      </c>
      <c r="F28" s="9" t="s">
        <v>96</v>
      </c>
      <c r="G28" s="9" t="s">
        <v>241</v>
      </c>
      <c r="H28" s="9" t="s">
        <v>242</v>
      </c>
      <c r="I28" s="11">
        <v>8500</v>
      </c>
      <c r="J28" s="11"/>
      <c r="K28" s="11"/>
      <c r="L28" s="11"/>
      <c r="M28" s="11"/>
      <c r="N28" s="11"/>
      <c r="O28" s="11"/>
      <c r="P28" s="25"/>
      <c r="Q28" s="11"/>
      <c r="R28" s="11">
        <v>8500</v>
      </c>
      <c r="S28" s="11">
        <v>8500</v>
      </c>
      <c r="T28" s="11"/>
      <c r="U28" s="11"/>
      <c r="V28" s="11"/>
      <c r="W28" s="11"/>
    </row>
    <row r="29" ht="18.75" customHeight="1" spans="1:23">
      <c r="A29" s="25"/>
      <c r="B29" s="25"/>
      <c r="C29" s="10" t="s">
        <v>251</v>
      </c>
      <c r="D29" s="25"/>
      <c r="E29" s="25"/>
      <c r="F29" s="25"/>
      <c r="G29" s="25"/>
      <c r="H29" s="25"/>
      <c r="I29" s="11">
        <v>20000</v>
      </c>
      <c r="J29" s="11">
        <v>20000</v>
      </c>
      <c r="K29" s="11">
        <v>20000</v>
      </c>
      <c r="L29" s="11"/>
      <c r="M29" s="11"/>
      <c r="N29" s="11"/>
      <c r="O29" s="11"/>
      <c r="P29" s="25"/>
      <c r="Q29" s="11"/>
      <c r="R29" s="11"/>
      <c r="S29" s="11"/>
      <c r="T29" s="11"/>
      <c r="U29" s="11"/>
      <c r="V29" s="11"/>
      <c r="W29" s="11"/>
    </row>
    <row r="30" ht="18.75" customHeight="1" spans="1:23">
      <c r="A30" s="9" t="s">
        <v>237</v>
      </c>
      <c r="B30" s="9" t="s">
        <v>252</v>
      </c>
      <c r="C30" s="10" t="s">
        <v>251</v>
      </c>
      <c r="D30" s="9" t="s">
        <v>56</v>
      </c>
      <c r="E30" s="9" t="s">
        <v>103</v>
      </c>
      <c r="F30" s="9" t="s">
        <v>104</v>
      </c>
      <c r="G30" s="9" t="s">
        <v>253</v>
      </c>
      <c r="H30" s="9" t="s">
        <v>254</v>
      </c>
      <c r="I30" s="11">
        <v>5000</v>
      </c>
      <c r="J30" s="11">
        <v>5000</v>
      </c>
      <c r="K30" s="11">
        <v>5000</v>
      </c>
      <c r="L30" s="11"/>
      <c r="M30" s="11"/>
      <c r="N30" s="11"/>
      <c r="O30" s="11"/>
      <c r="P30" s="25"/>
      <c r="Q30" s="11"/>
      <c r="R30" s="11"/>
      <c r="S30" s="11"/>
      <c r="T30" s="11"/>
      <c r="U30" s="11"/>
      <c r="V30" s="11"/>
      <c r="W30" s="11"/>
    </row>
    <row r="31" ht="18.75" customHeight="1" spans="1:23">
      <c r="A31" s="9" t="s">
        <v>237</v>
      </c>
      <c r="B31" s="9" t="s">
        <v>252</v>
      </c>
      <c r="C31" s="10" t="s">
        <v>251</v>
      </c>
      <c r="D31" s="9" t="s">
        <v>56</v>
      </c>
      <c r="E31" s="9" t="s">
        <v>103</v>
      </c>
      <c r="F31" s="9" t="s">
        <v>104</v>
      </c>
      <c r="G31" s="9" t="s">
        <v>255</v>
      </c>
      <c r="H31" s="9" t="s">
        <v>256</v>
      </c>
      <c r="I31" s="11">
        <v>15000</v>
      </c>
      <c r="J31" s="11">
        <v>15000</v>
      </c>
      <c r="K31" s="11">
        <v>15000</v>
      </c>
      <c r="L31" s="11"/>
      <c r="M31" s="11"/>
      <c r="N31" s="11"/>
      <c r="O31" s="11"/>
      <c r="P31" s="25"/>
      <c r="Q31" s="11"/>
      <c r="R31" s="11"/>
      <c r="S31" s="11"/>
      <c r="T31" s="11"/>
      <c r="U31" s="11"/>
      <c r="V31" s="11"/>
      <c r="W31" s="11"/>
    </row>
    <row r="32" ht="18.75" customHeight="1" spans="1:23">
      <c r="A32" s="25"/>
      <c r="B32" s="25"/>
      <c r="C32" s="10" t="s">
        <v>257</v>
      </c>
      <c r="D32" s="25"/>
      <c r="E32" s="25"/>
      <c r="F32" s="25"/>
      <c r="G32" s="25"/>
      <c r="H32" s="25"/>
      <c r="I32" s="11">
        <v>210000</v>
      </c>
      <c r="J32" s="11">
        <v>210000</v>
      </c>
      <c r="K32" s="11">
        <v>210000</v>
      </c>
      <c r="L32" s="11"/>
      <c r="M32" s="11"/>
      <c r="N32" s="11"/>
      <c r="O32" s="11"/>
      <c r="P32" s="25"/>
      <c r="Q32" s="11"/>
      <c r="R32" s="11"/>
      <c r="S32" s="11"/>
      <c r="T32" s="11"/>
      <c r="U32" s="11"/>
      <c r="V32" s="11"/>
      <c r="W32" s="11"/>
    </row>
    <row r="33" ht="18.75" customHeight="1" spans="1:23">
      <c r="A33" s="9" t="s">
        <v>228</v>
      </c>
      <c r="B33" s="9" t="s">
        <v>258</v>
      </c>
      <c r="C33" s="10" t="s">
        <v>257</v>
      </c>
      <c r="D33" s="9" t="s">
        <v>56</v>
      </c>
      <c r="E33" s="9" t="s">
        <v>99</v>
      </c>
      <c r="F33" s="9" t="s">
        <v>100</v>
      </c>
      <c r="G33" s="9" t="s">
        <v>247</v>
      </c>
      <c r="H33" s="9" t="s">
        <v>248</v>
      </c>
      <c r="I33" s="11">
        <v>20000</v>
      </c>
      <c r="J33" s="11">
        <v>20000</v>
      </c>
      <c r="K33" s="11">
        <v>20000</v>
      </c>
      <c r="L33" s="11"/>
      <c r="M33" s="11"/>
      <c r="N33" s="11"/>
      <c r="O33" s="11"/>
      <c r="P33" s="25"/>
      <c r="Q33" s="11"/>
      <c r="R33" s="11"/>
      <c r="S33" s="11"/>
      <c r="T33" s="11"/>
      <c r="U33" s="11"/>
      <c r="V33" s="11"/>
      <c r="W33" s="11"/>
    </row>
    <row r="34" ht="18.75" customHeight="1" spans="1:23">
      <c r="A34" s="9" t="s">
        <v>228</v>
      </c>
      <c r="B34" s="9" t="s">
        <v>258</v>
      </c>
      <c r="C34" s="10" t="s">
        <v>257</v>
      </c>
      <c r="D34" s="9" t="s">
        <v>56</v>
      </c>
      <c r="E34" s="9" t="s">
        <v>99</v>
      </c>
      <c r="F34" s="9" t="s">
        <v>100</v>
      </c>
      <c r="G34" s="9" t="s">
        <v>259</v>
      </c>
      <c r="H34" s="9" t="s">
        <v>260</v>
      </c>
      <c r="I34" s="11">
        <v>7600</v>
      </c>
      <c r="J34" s="11">
        <v>7600</v>
      </c>
      <c r="K34" s="11">
        <v>7600</v>
      </c>
      <c r="L34" s="11"/>
      <c r="M34" s="11"/>
      <c r="N34" s="11"/>
      <c r="O34" s="11"/>
      <c r="P34" s="25"/>
      <c r="Q34" s="11"/>
      <c r="R34" s="11"/>
      <c r="S34" s="11"/>
      <c r="T34" s="11"/>
      <c r="U34" s="11"/>
      <c r="V34" s="11"/>
      <c r="W34" s="11"/>
    </row>
    <row r="35" ht="18.75" customHeight="1" spans="1:23">
      <c r="A35" s="9" t="s">
        <v>228</v>
      </c>
      <c r="B35" s="9" t="s">
        <v>258</v>
      </c>
      <c r="C35" s="10" t="s">
        <v>257</v>
      </c>
      <c r="D35" s="9" t="s">
        <v>56</v>
      </c>
      <c r="E35" s="9" t="s">
        <v>99</v>
      </c>
      <c r="F35" s="9" t="s">
        <v>100</v>
      </c>
      <c r="G35" s="9" t="s">
        <v>234</v>
      </c>
      <c r="H35" s="9" t="s">
        <v>235</v>
      </c>
      <c r="I35" s="11">
        <v>182400</v>
      </c>
      <c r="J35" s="11">
        <v>182400</v>
      </c>
      <c r="K35" s="11">
        <v>182400</v>
      </c>
      <c r="L35" s="11"/>
      <c r="M35" s="11"/>
      <c r="N35" s="11"/>
      <c r="O35" s="11"/>
      <c r="P35" s="25"/>
      <c r="Q35" s="11"/>
      <c r="R35" s="11"/>
      <c r="S35" s="11"/>
      <c r="T35" s="11"/>
      <c r="U35" s="11"/>
      <c r="V35" s="11"/>
      <c r="W35" s="11"/>
    </row>
    <row r="36" ht="18.75" customHeight="1" spans="1:23">
      <c r="A36" s="25"/>
      <c r="B36" s="25"/>
      <c r="C36" s="10" t="s">
        <v>261</v>
      </c>
      <c r="D36" s="25"/>
      <c r="E36" s="25"/>
      <c r="F36" s="25"/>
      <c r="G36" s="25"/>
      <c r="H36" s="25"/>
      <c r="I36" s="11">
        <v>60000</v>
      </c>
      <c r="J36" s="11">
        <v>60000</v>
      </c>
      <c r="K36" s="11">
        <v>60000</v>
      </c>
      <c r="L36" s="11"/>
      <c r="M36" s="11"/>
      <c r="N36" s="11"/>
      <c r="O36" s="11"/>
      <c r="P36" s="25"/>
      <c r="Q36" s="11"/>
      <c r="R36" s="11"/>
      <c r="S36" s="11"/>
      <c r="T36" s="11"/>
      <c r="U36" s="11"/>
      <c r="V36" s="11"/>
      <c r="W36" s="11"/>
    </row>
    <row r="37" ht="18.75" customHeight="1" spans="1:23">
      <c r="A37" s="9" t="s">
        <v>237</v>
      </c>
      <c r="B37" s="9" t="s">
        <v>262</v>
      </c>
      <c r="C37" s="10" t="s">
        <v>261</v>
      </c>
      <c r="D37" s="9" t="s">
        <v>56</v>
      </c>
      <c r="E37" s="9" t="s">
        <v>101</v>
      </c>
      <c r="F37" s="9" t="s">
        <v>102</v>
      </c>
      <c r="G37" s="9" t="s">
        <v>234</v>
      </c>
      <c r="H37" s="9" t="s">
        <v>235</v>
      </c>
      <c r="I37" s="11">
        <v>60000</v>
      </c>
      <c r="J37" s="11">
        <v>60000</v>
      </c>
      <c r="K37" s="11">
        <v>60000</v>
      </c>
      <c r="L37" s="11"/>
      <c r="M37" s="11"/>
      <c r="N37" s="11"/>
      <c r="O37" s="11"/>
      <c r="P37" s="25"/>
      <c r="Q37" s="11"/>
      <c r="R37" s="11"/>
      <c r="S37" s="11"/>
      <c r="T37" s="11"/>
      <c r="U37" s="11"/>
      <c r="V37" s="11"/>
      <c r="W37" s="11"/>
    </row>
    <row r="38" ht="18.75" customHeight="1" spans="1:23">
      <c r="A38" s="25"/>
      <c r="B38" s="25"/>
      <c r="C38" s="10" t="s">
        <v>263</v>
      </c>
      <c r="D38" s="25"/>
      <c r="E38" s="25"/>
      <c r="F38" s="25"/>
      <c r="G38" s="25"/>
      <c r="H38" s="25"/>
      <c r="I38" s="11">
        <v>9936044</v>
      </c>
      <c r="J38" s="11"/>
      <c r="K38" s="11"/>
      <c r="L38" s="11"/>
      <c r="M38" s="11"/>
      <c r="N38" s="11"/>
      <c r="O38" s="11"/>
      <c r="P38" s="25"/>
      <c r="Q38" s="11"/>
      <c r="R38" s="11">
        <v>9936044</v>
      </c>
      <c r="S38" s="11">
        <v>9936044</v>
      </c>
      <c r="T38" s="11"/>
      <c r="U38" s="11"/>
      <c r="V38" s="11"/>
      <c r="W38" s="11"/>
    </row>
    <row r="39" ht="18.75" customHeight="1" spans="1:23">
      <c r="A39" s="9" t="s">
        <v>228</v>
      </c>
      <c r="B39" s="9" t="s">
        <v>264</v>
      </c>
      <c r="C39" s="10" t="s">
        <v>263</v>
      </c>
      <c r="D39" s="9" t="s">
        <v>56</v>
      </c>
      <c r="E39" s="9" t="s">
        <v>99</v>
      </c>
      <c r="F39" s="9" t="s">
        <v>100</v>
      </c>
      <c r="G39" s="9" t="s">
        <v>247</v>
      </c>
      <c r="H39" s="9" t="s">
        <v>248</v>
      </c>
      <c r="I39" s="11">
        <v>193315</v>
      </c>
      <c r="J39" s="11"/>
      <c r="K39" s="11"/>
      <c r="L39" s="11"/>
      <c r="M39" s="11"/>
      <c r="N39" s="11"/>
      <c r="O39" s="11"/>
      <c r="P39" s="25"/>
      <c r="Q39" s="11"/>
      <c r="R39" s="11">
        <v>193315</v>
      </c>
      <c r="S39" s="11">
        <v>193315</v>
      </c>
      <c r="T39" s="11"/>
      <c r="U39" s="11"/>
      <c r="V39" s="11"/>
      <c r="W39" s="11"/>
    </row>
    <row r="40" ht="18.75" customHeight="1" spans="1:23">
      <c r="A40" s="9" t="s">
        <v>228</v>
      </c>
      <c r="B40" s="9" t="s">
        <v>264</v>
      </c>
      <c r="C40" s="10" t="s">
        <v>263</v>
      </c>
      <c r="D40" s="9" t="s">
        <v>56</v>
      </c>
      <c r="E40" s="9" t="s">
        <v>99</v>
      </c>
      <c r="F40" s="9" t="s">
        <v>100</v>
      </c>
      <c r="G40" s="9" t="s">
        <v>265</v>
      </c>
      <c r="H40" s="9" t="s">
        <v>266</v>
      </c>
      <c r="I40" s="11">
        <v>36670</v>
      </c>
      <c r="J40" s="11"/>
      <c r="K40" s="11"/>
      <c r="L40" s="11"/>
      <c r="M40" s="11"/>
      <c r="N40" s="11"/>
      <c r="O40" s="11"/>
      <c r="P40" s="25"/>
      <c r="Q40" s="11"/>
      <c r="R40" s="11">
        <v>36670</v>
      </c>
      <c r="S40" s="11">
        <v>36670</v>
      </c>
      <c r="T40" s="11"/>
      <c r="U40" s="11"/>
      <c r="V40" s="11"/>
      <c r="W40" s="11"/>
    </row>
    <row r="41" ht="18.75" customHeight="1" spans="1:23">
      <c r="A41" s="9" t="s">
        <v>228</v>
      </c>
      <c r="B41" s="9" t="s">
        <v>264</v>
      </c>
      <c r="C41" s="10" t="s">
        <v>263</v>
      </c>
      <c r="D41" s="9" t="s">
        <v>56</v>
      </c>
      <c r="E41" s="9" t="s">
        <v>99</v>
      </c>
      <c r="F41" s="9" t="s">
        <v>100</v>
      </c>
      <c r="G41" s="9" t="s">
        <v>267</v>
      </c>
      <c r="H41" s="9" t="s">
        <v>268</v>
      </c>
      <c r="I41" s="11">
        <v>34000</v>
      </c>
      <c r="J41" s="11"/>
      <c r="K41" s="11"/>
      <c r="L41" s="11"/>
      <c r="M41" s="11"/>
      <c r="N41" s="11"/>
      <c r="O41" s="11"/>
      <c r="P41" s="25"/>
      <c r="Q41" s="11"/>
      <c r="R41" s="11">
        <v>34000</v>
      </c>
      <c r="S41" s="11">
        <v>34000</v>
      </c>
      <c r="T41" s="11"/>
      <c r="U41" s="11"/>
      <c r="V41" s="11"/>
      <c r="W41" s="11"/>
    </row>
    <row r="42" ht="18.75" customHeight="1" spans="1:23">
      <c r="A42" s="9" t="s">
        <v>228</v>
      </c>
      <c r="B42" s="9" t="s">
        <v>264</v>
      </c>
      <c r="C42" s="10" t="s">
        <v>263</v>
      </c>
      <c r="D42" s="9" t="s">
        <v>56</v>
      </c>
      <c r="E42" s="9" t="s">
        <v>99</v>
      </c>
      <c r="F42" s="9" t="s">
        <v>100</v>
      </c>
      <c r="G42" s="9" t="s">
        <v>259</v>
      </c>
      <c r="H42" s="9" t="s">
        <v>260</v>
      </c>
      <c r="I42" s="11">
        <v>506216</v>
      </c>
      <c r="J42" s="11"/>
      <c r="K42" s="11"/>
      <c r="L42" s="11"/>
      <c r="M42" s="11"/>
      <c r="N42" s="11"/>
      <c r="O42" s="11"/>
      <c r="P42" s="25"/>
      <c r="Q42" s="11"/>
      <c r="R42" s="11">
        <v>506216</v>
      </c>
      <c r="S42" s="11">
        <v>506216</v>
      </c>
      <c r="T42" s="11"/>
      <c r="U42" s="11"/>
      <c r="V42" s="11"/>
      <c r="W42" s="11"/>
    </row>
    <row r="43" ht="18.75" customHeight="1" spans="1:23">
      <c r="A43" s="9" t="s">
        <v>228</v>
      </c>
      <c r="B43" s="9" t="s">
        <v>264</v>
      </c>
      <c r="C43" s="10" t="s">
        <v>263</v>
      </c>
      <c r="D43" s="9" t="s">
        <v>56</v>
      </c>
      <c r="E43" s="9" t="s">
        <v>99</v>
      </c>
      <c r="F43" s="9" t="s">
        <v>100</v>
      </c>
      <c r="G43" s="9" t="s">
        <v>232</v>
      </c>
      <c r="H43" s="9" t="s">
        <v>233</v>
      </c>
      <c r="I43" s="11">
        <v>1345547</v>
      </c>
      <c r="J43" s="11"/>
      <c r="K43" s="11"/>
      <c r="L43" s="11"/>
      <c r="M43" s="11"/>
      <c r="N43" s="11"/>
      <c r="O43" s="11"/>
      <c r="P43" s="25"/>
      <c r="Q43" s="11"/>
      <c r="R43" s="11">
        <v>1345547</v>
      </c>
      <c r="S43" s="11">
        <v>1345547</v>
      </c>
      <c r="T43" s="11"/>
      <c r="U43" s="11"/>
      <c r="V43" s="11"/>
      <c r="W43" s="11"/>
    </row>
    <row r="44" ht="18.75" customHeight="1" spans="1:23">
      <c r="A44" s="9" t="s">
        <v>228</v>
      </c>
      <c r="B44" s="9" t="s">
        <v>264</v>
      </c>
      <c r="C44" s="10" t="s">
        <v>263</v>
      </c>
      <c r="D44" s="9" t="s">
        <v>56</v>
      </c>
      <c r="E44" s="9" t="s">
        <v>99</v>
      </c>
      <c r="F44" s="9" t="s">
        <v>100</v>
      </c>
      <c r="G44" s="9" t="s">
        <v>269</v>
      </c>
      <c r="H44" s="9" t="s">
        <v>270</v>
      </c>
      <c r="I44" s="11">
        <v>24200</v>
      </c>
      <c r="J44" s="11"/>
      <c r="K44" s="11"/>
      <c r="L44" s="11"/>
      <c r="M44" s="11"/>
      <c r="N44" s="11"/>
      <c r="O44" s="11"/>
      <c r="P44" s="25"/>
      <c r="Q44" s="11"/>
      <c r="R44" s="11">
        <v>24200</v>
      </c>
      <c r="S44" s="11">
        <v>24200</v>
      </c>
      <c r="T44" s="11"/>
      <c r="U44" s="11"/>
      <c r="V44" s="11"/>
      <c r="W44" s="11"/>
    </row>
    <row r="45" ht="18.75" customHeight="1" spans="1:23">
      <c r="A45" s="9" t="s">
        <v>228</v>
      </c>
      <c r="B45" s="9" t="s">
        <v>264</v>
      </c>
      <c r="C45" s="10" t="s">
        <v>263</v>
      </c>
      <c r="D45" s="9" t="s">
        <v>56</v>
      </c>
      <c r="E45" s="9" t="s">
        <v>99</v>
      </c>
      <c r="F45" s="9" t="s">
        <v>100</v>
      </c>
      <c r="G45" s="9" t="s">
        <v>271</v>
      </c>
      <c r="H45" s="9" t="s">
        <v>272</v>
      </c>
      <c r="I45" s="11">
        <v>296800</v>
      </c>
      <c r="J45" s="11"/>
      <c r="K45" s="11"/>
      <c r="L45" s="11"/>
      <c r="M45" s="11"/>
      <c r="N45" s="11"/>
      <c r="O45" s="11"/>
      <c r="P45" s="25"/>
      <c r="Q45" s="11"/>
      <c r="R45" s="11">
        <v>296800</v>
      </c>
      <c r="S45" s="11">
        <v>296800</v>
      </c>
      <c r="T45" s="11"/>
      <c r="U45" s="11"/>
      <c r="V45" s="11"/>
      <c r="W45" s="11"/>
    </row>
    <row r="46" ht="18.75" customHeight="1" spans="1:23">
      <c r="A46" s="9" t="s">
        <v>228</v>
      </c>
      <c r="B46" s="9" t="s">
        <v>264</v>
      </c>
      <c r="C46" s="10" t="s">
        <v>263</v>
      </c>
      <c r="D46" s="9" t="s">
        <v>56</v>
      </c>
      <c r="E46" s="9" t="s">
        <v>99</v>
      </c>
      <c r="F46" s="9" t="s">
        <v>100</v>
      </c>
      <c r="G46" s="9" t="s">
        <v>273</v>
      </c>
      <c r="H46" s="9" t="s">
        <v>142</v>
      </c>
      <c r="I46" s="11">
        <v>30000</v>
      </c>
      <c r="J46" s="11"/>
      <c r="K46" s="11"/>
      <c r="L46" s="11"/>
      <c r="M46" s="11"/>
      <c r="N46" s="11"/>
      <c r="O46" s="11"/>
      <c r="P46" s="25"/>
      <c r="Q46" s="11"/>
      <c r="R46" s="11">
        <v>30000</v>
      </c>
      <c r="S46" s="11">
        <v>30000</v>
      </c>
      <c r="T46" s="11"/>
      <c r="U46" s="11"/>
      <c r="V46" s="11"/>
      <c r="W46" s="11"/>
    </row>
    <row r="47" ht="18.75" customHeight="1" spans="1:23">
      <c r="A47" s="9" t="s">
        <v>228</v>
      </c>
      <c r="B47" s="9" t="s">
        <v>264</v>
      </c>
      <c r="C47" s="10" t="s">
        <v>263</v>
      </c>
      <c r="D47" s="9" t="s">
        <v>56</v>
      </c>
      <c r="E47" s="9" t="s">
        <v>99</v>
      </c>
      <c r="F47" s="9" t="s">
        <v>100</v>
      </c>
      <c r="G47" s="9" t="s">
        <v>239</v>
      </c>
      <c r="H47" s="9" t="s">
        <v>240</v>
      </c>
      <c r="I47" s="11">
        <v>5257120</v>
      </c>
      <c r="J47" s="11"/>
      <c r="K47" s="11"/>
      <c r="L47" s="11"/>
      <c r="M47" s="11"/>
      <c r="N47" s="11"/>
      <c r="O47" s="11"/>
      <c r="P47" s="25"/>
      <c r="Q47" s="11"/>
      <c r="R47" s="11">
        <v>5257120</v>
      </c>
      <c r="S47" s="11">
        <v>5257120</v>
      </c>
      <c r="T47" s="11"/>
      <c r="U47" s="11"/>
      <c r="V47" s="11"/>
      <c r="W47" s="11"/>
    </row>
    <row r="48" ht="18.75" customHeight="1" spans="1:23">
      <c r="A48" s="9" t="s">
        <v>228</v>
      </c>
      <c r="B48" s="9" t="s">
        <v>264</v>
      </c>
      <c r="C48" s="10" t="s">
        <v>263</v>
      </c>
      <c r="D48" s="9" t="s">
        <v>56</v>
      </c>
      <c r="E48" s="9" t="s">
        <v>99</v>
      </c>
      <c r="F48" s="9" t="s">
        <v>100</v>
      </c>
      <c r="G48" s="9" t="s">
        <v>234</v>
      </c>
      <c r="H48" s="9" t="s">
        <v>235</v>
      </c>
      <c r="I48" s="11">
        <v>1132800</v>
      </c>
      <c r="J48" s="11"/>
      <c r="K48" s="11"/>
      <c r="L48" s="11"/>
      <c r="M48" s="11"/>
      <c r="N48" s="11"/>
      <c r="O48" s="11"/>
      <c r="P48" s="25"/>
      <c r="Q48" s="11"/>
      <c r="R48" s="11">
        <v>1132800</v>
      </c>
      <c r="S48" s="11">
        <v>1132800</v>
      </c>
      <c r="T48" s="11"/>
      <c r="U48" s="11"/>
      <c r="V48" s="11"/>
      <c r="W48" s="11"/>
    </row>
    <row r="49" ht="18.75" customHeight="1" spans="1:23">
      <c r="A49" s="9" t="s">
        <v>228</v>
      </c>
      <c r="B49" s="9" t="s">
        <v>264</v>
      </c>
      <c r="C49" s="10" t="s">
        <v>263</v>
      </c>
      <c r="D49" s="9" t="s">
        <v>56</v>
      </c>
      <c r="E49" s="9" t="s">
        <v>99</v>
      </c>
      <c r="F49" s="9" t="s">
        <v>100</v>
      </c>
      <c r="G49" s="9" t="s">
        <v>255</v>
      </c>
      <c r="H49" s="9" t="s">
        <v>256</v>
      </c>
      <c r="I49" s="11">
        <v>627676</v>
      </c>
      <c r="J49" s="11"/>
      <c r="K49" s="11"/>
      <c r="L49" s="11"/>
      <c r="M49" s="11"/>
      <c r="N49" s="11"/>
      <c r="O49" s="11"/>
      <c r="P49" s="25"/>
      <c r="Q49" s="11"/>
      <c r="R49" s="11">
        <v>627676</v>
      </c>
      <c r="S49" s="11">
        <v>627676</v>
      </c>
      <c r="T49" s="11"/>
      <c r="U49" s="11"/>
      <c r="V49" s="11"/>
      <c r="W49" s="11"/>
    </row>
    <row r="50" ht="18.75" customHeight="1" spans="1:23">
      <c r="A50" s="9" t="s">
        <v>228</v>
      </c>
      <c r="B50" s="9" t="s">
        <v>264</v>
      </c>
      <c r="C50" s="10" t="s">
        <v>263</v>
      </c>
      <c r="D50" s="9" t="s">
        <v>56</v>
      </c>
      <c r="E50" s="9" t="s">
        <v>99</v>
      </c>
      <c r="F50" s="9" t="s">
        <v>100</v>
      </c>
      <c r="G50" s="9" t="s">
        <v>255</v>
      </c>
      <c r="H50" s="9" t="s">
        <v>256</v>
      </c>
      <c r="I50" s="11">
        <v>48000</v>
      </c>
      <c r="J50" s="11"/>
      <c r="K50" s="11"/>
      <c r="L50" s="11"/>
      <c r="M50" s="11"/>
      <c r="N50" s="11"/>
      <c r="O50" s="11"/>
      <c r="P50" s="25"/>
      <c r="Q50" s="11"/>
      <c r="R50" s="11">
        <v>48000</v>
      </c>
      <c r="S50" s="11">
        <v>48000</v>
      </c>
      <c r="T50" s="11"/>
      <c r="U50" s="11"/>
      <c r="V50" s="11"/>
      <c r="W50" s="11"/>
    </row>
    <row r="51" ht="18.75" customHeight="1" spans="1:23">
      <c r="A51" s="9" t="s">
        <v>228</v>
      </c>
      <c r="B51" s="9" t="s">
        <v>264</v>
      </c>
      <c r="C51" s="10" t="s">
        <v>263</v>
      </c>
      <c r="D51" s="9" t="s">
        <v>56</v>
      </c>
      <c r="E51" s="9" t="s">
        <v>99</v>
      </c>
      <c r="F51" s="9" t="s">
        <v>100</v>
      </c>
      <c r="G51" s="9" t="s">
        <v>255</v>
      </c>
      <c r="H51" s="9" t="s">
        <v>256</v>
      </c>
      <c r="I51" s="11">
        <v>10600</v>
      </c>
      <c r="J51" s="11"/>
      <c r="K51" s="11"/>
      <c r="L51" s="11"/>
      <c r="M51" s="11"/>
      <c r="N51" s="11"/>
      <c r="O51" s="11"/>
      <c r="P51" s="25"/>
      <c r="Q51" s="11"/>
      <c r="R51" s="11">
        <v>10600</v>
      </c>
      <c r="S51" s="11">
        <v>10600</v>
      </c>
      <c r="T51" s="11"/>
      <c r="U51" s="11"/>
      <c r="V51" s="11"/>
      <c r="W51" s="11"/>
    </row>
    <row r="52" ht="18.75" customHeight="1" spans="1:23">
      <c r="A52" s="9" t="s">
        <v>228</v>
      </c>
      <c r="B52" s="9" t="s">
        <v>264</v>
      </c>
      <c r="C52" s="10" t="s">
        <v>263</v>
      </c>
      <c r="D52" s="9" t="s">
        <v>56</v>
      </c>
      <c r="E52" s="9" t="s">
        <v>99</v>
      </c>
      <c r="F52" s="9" t="s">
        <v>100</v>
      </c>
      <c r="G52" s="9" t="s">
        <v>274</v>
      </c>
      <c r="H52" s="9" t="s">
        <v>275</v>
      </c>
      <c r="I52" s="11">
        <v>243100</v>
      </c>
      <c r="J52" s="11"/>
      <c r="K52" s="11"/>
      <c r="L52" s="11"/>
      <c r="M52" s="11"/>
      <c r="N52" s="11"/>
      <c r="O52" s="11"/>
      <c r="P52" s="25"/>
      <c r="Q52" s="11"/>
      <c r="R52" s="11">
        <v>243100</v>
      </c>
      <c r="S52" s="11">
        <v>243100</v>
      </c>
      <c r="T52" s="11"/>
      <c r="U52" s="11"/>
      <c r="V52" s="11"/>
      <c r="W52" s="11"/>
    </row>
    <row r="53" ht="18.75" customHeight="1" spans="1:23">
      <c r="A53" s="9" t="s">
        <v>228</v>
      </c>
      <c r="B53" s="9" t="s">
        <v>264</v>
      </c>
      <c r="C53" s="10" t="s">
        <v>263</v>
      </c>
      <c r="D53" s="9" t="s">
        <v>56</v>
      </c>
      <c r="E53" s="9" t="s">
        <v>99</v>
      </c>
      <c r="F53" s="9" t="s">
        <v>100</v>
      </c>
      <c r="G53" s="9" t="s">
        <v>276</v>
      </c>
      <c r="H53" s="9" t="s">
        <v>277</v>
      </c>
      <c r="I53" s="11">
        <v>150000</v>
      </c>
      <c r="J53" s="11"/>
      <c r="K53" s="11"/>
      <c r="L53" s="11"/>
      <c r="M53" s="11"/>
      <c r="N53" s="11"/>
      <c r="O53" s="11"/>
      <c r="P53" s="25"/>
      <c r="Q53" s="11"/>
      <c r="R53" s="11">
        <v>150000</v>
      </c>
      <c r="S53" s="11">
        <v>150000</v>
      </c>
      <c r="T53" s="11"/>
      <c r="U53" s="11"/>
      <c r="V53" s="11"/>
      <c r="W53" s="11"/>
    </row>
    <row r="54" ht="18.75" customHeight="1" spans="1:23">
      <c r="A54" s="25"/>
      <c r="B54" s="25"/>
      <c r="C54" s="10" t="s">
        <v>278</v>
      </c>
      <c r="D54" s="25"/>
      <c r="E54" s="25"/>
      <c r="F54" s="25"/>
      <c r="G54" s="25"/>
      <c r="H54" s="25"/>
      <c r="I54" s="11">
        <v>1914495</v>
      </c>
      <c r="J54" s="11"/>
      <c r="K54" s="11"/>
      <c r="L54" s="11"/>
      <c r="M54" s="11"/>
      <c r="N54" s="11"/>
      <c r="O54" s="11"/>
      <c r="P54" s="25"/>
      <c r="Q54" s="11"/>
      <c r="R54" s="11">
        <v>1914495</v>
      </c>
      <c r="S54" s="11">
        <v>1914495</v>
      </c>
      <c r="T54" s="11"/>
      <c r="U54" s="11"/>
      <c r="V54" s="11"/>
      <c r="W54" s="11"/>
    </row>
    <row r="55" ht="18.75" customHeight="1" spans="1:23">
      <c r="A55" s="9" t="s">
        <v>228</v>
      </c>
      <c r="B55" s="9" t="s">
        <v>279</v>
      </c>
      <c r="C55" s="10" t="s">
        <v>278</v>
      </c>
      <c r="D55" s="9" t="s">
        <v>56</v>
      </c>
      <c r="E55" s="9" t="s">
        <v>99</v>
      </c>
      <c r="F55" s="9" t="s">
        <v>100</v>
      </c>
      <c r="G55" s="9" t="s">
        <v>247</v>
      </c>
      <c r="H55" s="9" t="s">
        <v>248</v>
      </c>
      <c r="I55" s="11">
        <v>25575</v>
      </c>
      <c r="J55" s="11"/>
      <c r="K55" s="11"/>
      <c r="L55" s="11"/>
      <c r="M55" s="11"/>
      <c r="N55" s="11"/>
      <c r="O55" s="11"/>
      <c r="P55" s="25"/>
      <c r="Q55" s="11"/>
      <c r="R55" s="11">
        <v>25575</v>
      </c>
      <c r="S55" s="11">
        <v>25575</v>
      </c>
      <c r="T55" s="11"/>
      <c r="U55" s="11"/>
      <c r="V55" s="11"/>
      <c r="W55" s="11"/>
    </row>
    <row r="56" ht="18.75" customHeight="1" spans="1:23">
      <c r="A56" s="9" t="s">
        <v>228</v>
      </c>
      <c r="B56" s="9" t="s">
        <v>279</v>
      </c>
      <c r="C56" s="10" t="s">
        <v>278</v>
      </c>
      <c r="D56" s="9" t="s">
        <v>56</v>
      </c>
      <c r="E56" s="9" t="s">
        <v>99</v>
      </c>
      <c r="F56" s="9" t="s">
        <v>100</v>
      </c>
      <c r="G56" s="9" t="s">
        <v>230</v>
      </c>
      <c r="H56" s="9" t="s">
        <v>231</v>
      </c>
      <c r="I56" s="11">
        <v>55000</v>
      </c>
      <c r="J56" s="11"/>
      <c r="K56" s="11"/>
      <c r="L56" s="11"/>
      <c r="M56" s="11"/>
      <c r="N56" s="11"/>
      <c r="O56" s="11"/>
      <c r="P56" s="25"/>
      <c r="Q56" s="11"/>
      <c r="R56" s="11">
        <v>55000</v>
      </c>
      <c r="S56" s="11">
        <v>55000</v>
      </c>
      <c r="T56" s="11"/>
      <c r="U56" s="11"/>
      <c r="V56" s="11"/>
      <c r="W56" s="11"/>
    </row>
    <row r="57" ht="18.75" customHeight="1" spans="1:23">
      <c r="A57" s="9" t="s">
        <v>228</v>
      </c>
      <c r="B57" s="9" t="s">
        <v>279</v>
      </c>
      <c r="C57" s="10" t="s">
        <v>278</v>
      </c>
      <c r="D57" s="9" t="s">
        <v>56</v>
      </c>
      <c r="E57" s="9" t="s">
        <v>99</v>
      </c>
      <c r="F57" s="9" t="s">
        <v>100</v>
      </c>
      <c r="G57" s="9" t="s">
        <v>255</v>
      </c>
      <c r="H57" s="9" t="s">
        <v>256</v>
      </c>
      <c r="I57" s="11">
        <v>390120</v>
      </c>
      <c r="J57" s="11"/>
      <c r="K57" s="11"/>
      <c r="L57" s="11"/>
      <c r="M57" s="11"/>
      <c r="N57" s="11"/>
      <c r="O57" s="11"/>
      <c r="P57" s="25"/>
      <c r="Q57" s="11"/>
      <c r="R57" s="11">
        <v>390120</v>
      </c>
      <c r="S57" s="11">
        <v>390120</v>
      </c>
      <c r="T57" s="11"/>
      <c r="U57" s="11"/>
      <c r="V57" s="11"/>
      <c r="W57" s="11"/>
    </row>
    <row r="58" ht="18.75" customHeight="1" spans="1:23">
      <c r="A58" s="9" t="s">
        <v>228</v>
      </c>
      <c r="B58" s="9" t="s">
        <v>279</v>
      </c>
      <c r="C58" s="10" t="s">
        <v>278</v>
      </c>
      <c r="D58" s="9" t="s">
        <v>56</v>
      </c>
      <c r="E58" s="9" t="s">
        <v>99</v>
      </c>
      <c r="F58" s="9" t="s">
        <v>100</v>
      </c>
      <c r="G58" s="9" t="s">
        <v>280</v>
      </c>
      <c r="H58" s="9" t="s">
        <v>281</v>
      </c>
      <c r="I58" s="11">
        <v>75000</v>
      </c>
      <c r="J58" s="11"/>
      <c r="K58" s="11"/>
      <c r="L58" s="11"/>
      <c r="M58" s="11"/>
      <c r="N58" s="11"/>
      <c r="O58" s="11"/>
      <c r="P58" s="25"/>
      <c r="Q58" s="11"/>
      <c r="R58" s="11">
        <v>75000</v>
      </c>
      <c r="S58" s="11">
        <v>75000</v>
      </c>
      <c r="T58" s="11"/>
      <c r="U58" s="11"/>
      <c r="V58" s="11"/>
      <c r="W58" s="11"/>
    </row>
    <row r="59" ht="18.75" customHeight="1" spans="1:23">
      <c r="A59" s="9" t="s">
        <v>228</v>
      </c>
      <c r="B59" s="9" t="s">
        <v>279</v>
      </c>
      <c r="C59" s="10" t="s">
        <v>278</v>
      </c>
      <c r="D59" s="9" t="s">
        <v>56</v>
      </c>
      <c r="E59" s="9" t="s">
        <v>99</v>
      </c>
      <c r="F59" s="9" t="s">
        <v>100</v>
      </c>
      <c r="G59" s="9" t="s">
        <v>282</v>
      </c>
      <c r="H59" s="9" t="s">
        <v>283</v>
      </c>
      <c r="I59" s="11">
        <v>35000</v>
      </c>
      <c r="J59" s="11"/>
      <c r="K59" s="11"/>
      <c r="L59" s="11"/>
      <c r="M59" s="11"/>
      <c r="N59" s="11"/>
      <c r="O59" s="11"/>
      <c r="P59" s="25"/>
      <c r="Q59" s="11"/>
      <c r="R59" s="11">
        <v>35000</v>
      </c>
      <c r="S59" s="11">
        <v>35000</v>
      </c>
      <c r="T59" s="11"/>
      <c r="U59" s="11"/>
      <c r="V59" s="11"/>
      <c r="W59" s="11"/>
    </row>
    <row r="60" ht="18.75" customHeight="1" spans="1:23">
      <c r="A60" s="9" t="s">
        <v>228</v>
      </c>
      <c r="B60" s="9" t="s">
        <v>279</v>
      </c>
      <c r="C60" s="10" t="s">
        <v>278</v>
      </c>
      <c r="D60" s="9" t="s">
        <v>56</v>
      </c>
      <c r="E60" s="9" t="s">
        <v>99</v>
      </c>
      <c r="F60" s="9" t="s">
        <v>100</v>
      </c>
      <c r="G60" s="9" t="s">
        <v>284</v>
      </c>
      <c r="H60" s="9" t="s">
        <v>285</v>
      </c>
      <c r="I60" s="11">
        <v>1129800</v>
      </c>
      <c r="J60" s="11"/>
      <c r="K60" s="11"/>
      <c r="L60" s="11"/>
      <c r="M60" s="11"/>
      <c r="N60" s="11"/>
      <c r="O60" s="11"/>
      <c r="P60" s="25"/>
      <c r="Q60" s="11"/>
      <c r="R60" s="11">
        <v>1129800</v>
      </c>
      <c r="S60" s="11">
        <v>1129800</v>
      </c>
      <c r="T60" s="11"/>
      <c r="U60" s="11"/>
      <c r="V60" s="11"/>
      <c r="W60" s="11"/>
    </row>
    <row r="61" ht="18.75" customHeight="1" spans="1:23">
      <c r="A61" s="9" t="s">
        <v>228</v>
      </c>
      <c r="B61" s="9" t="s">
        <v>279</v>
      </c>
      <c r="C61" s="10" t="s">
        <v>278</v>
      </c>
      <c r="D61" s="9" t="s">
        <v>56</v>
      </c>
      <c r="E61" s="9" t="s">
        <v>99</v>
      </c>
      <c r="F61" s="9" t="s">
        <v>100</v>
      </c>
      <c r="G61" s="9" t="s">
        <v>286</v>
      </c>
      <c r="H61" s="9" t="s">
        <v>287</v>
      </c>
      <c r="I61" s="11">
        <v>200000</v>
      </c>
      <c r="J61" s="11"/>
      <c r="K61" s="11"/>
      <c r="L61" s="11"/>
      <c r="M61" s="11"/>
      <c r="N61" s="11"/>
      <c r="O61" s="11"/>
      <c r="P61" s="25"/>
      <c r="Q61" s="11"/>
      <c r="R61" s="11">
        <v>200000</v>
      </c>
      <c r="S61" s="11">
        <v>200000</v>
      </c>
      <c r="T61" s="11"/>
      <c r="U61" s="11"/>
      <c r="V61" s="11"/>
      <c r="W61" s="11"/>
    </row>
    <row r="62" ht="18.75" customHeight="1" spans="1:23">
      <c r="A62" s="9" t="s">
        <v>228</v>
      </c>
      <c r="B62" s="9" t="s">
        <v>279</v>
      </c>
      <c r="C62" s="10" t="s">
        <v>278</v>
      </c>
      <c r="D62" s="9" t="s">
        <v>56</v>
      </c>
      <c r="E62" s="9" t="s">
        <v>99</v>
      </c>
      <c r="F62" s="9" t="s">
        <v>100</v>
      </c>
      <c r="G62" s="9" t="s">
        <v>288</v>
      </c>
      <c r="H62" s="9" t="s">
        <v>289</v>
      </c>
      <c r="I62" s="11">
        <v>4000</v>
      </c>
      <c r="J62" s="11"/>
      <c r="K62" s="11"/>
      <c r="L62" s="11"/>
      <c r="M62" s="11"/>
      <c r="N62" s="11"/>
      <c r="O62" s="11"/>
      <c r="P62" s="25"/>
      <c r="Q62" s="11"/>
      <c r="R62" s="11">
        <v>4000</v>
      </c>
      <c r="S62" s="11">
        <v>4000</v>
      </c>
      <c r="T62" s="11"/>
      <c r="U62" s="11"/>
      <c r="V62" s="11"/>
      <c r="W62" s="11"/>
    </row>
    <row r="63" ht="18.75" customHeight="1" spans="1:23">
      <c r="A63" s="25"/>
      <c r="B63" s="25"/>
      <c r="C63" s="10" t="s">
        <v>290</v>
      </c>
      <c r="D63" s="25"/>
      <c r="E63" s="25"/>
      <c r="F63" s="25"/>
      <c r="G63" s="25"/>
      <c r="H63" s="25"/>
      <c r="I63" s="11">
        <v>235000</v>
      </c>
      <c r="J63" s="11">
        <v>235000</v>
      </c>
      <c r="K63" s="11">
        <v>235000</v>
      </c>
      <c r="L63" s="11"/>
      <c r="M63" s="11"/>
      <c r="N63" s="11"/>
      <c r="O63" s="11"/>
      <c r="P63" s="25"/>
      <c r="Q63" s="11"/>
      <c r="R63" s="11"/>
      <c r="S63" s="11"/>
      <c r="T63" s="11"/>
      <c r="U63" s="11"/>
      <c r="V63" s="11"/>
      <c r="W63" s="11"/>
    </row>
    <row r="64" ht="18.75" customHeight="1" spans="1:23">
      <c r="A64" s="9" t="s">
        <v>228</v>
      </c>
      <c r="B64" s="9" t="s">
        <v>291</v>
      </c>
      <c r="C64" s="10" t="s">
        <v>290</v>
      </c>
      <c r="D64" s="9" t="s">
        <v>56</v>
      </c>
      <c r="E64" s="9" t="s">
        <v>95</v>
      </c>
      <c r="F64" s="9" t="s">
        <v>96</v>
      </c>
      <c r="G64" s="9" t="s">
        <v>247</v>
      </c>
      <c r="H64" s="9" t="s">
        <v>248</v>
      </c>
      <c r="I64" s="11">
        <v>25000</v>
      </c>
      <c r="J64" s="11">
        <v>25000</v>
      </c>
      <c r="K64" s="11">
        <v>25000</v>
      </c>
      <c r="L64" s="11"/>
      <c r="M64" s="11"/>
      <c r="N64" s="11"/>
      <c r="O64" s="11"/>
      <c r="P64" s="25"/>
      <c r="Q64" s="11"/>
      <c r="R64" s="11"/>
      <c r="S64" s="11"/>
      <c r="T64" s="11"/>
      <c r="U64" s="11"/>
      <c r="V64" s="11"/>
      <c r="W64" s="11"/>
    </row>
    <row r="65" ht="18.75" customHeight="1" spans="1:23">
      <c r="A65" s="9" t="s">
        <v>228</v>
      </c>
      <c r="B65" s="9" t="s">
        <v>291</v>
      </c>
      <c r="C65" s="10" t="s">
        <v>290</v>
      </c>
      <c r="D65" s="9" t="s">
        <v>56</v>
      </c>
      <c r="E65" s="9" t="s">
        <v>95</v>
      </c>
      <c r="F65" s="9" t="s">
        <v>96</v>
      </c>
      <c r="G65" s="9" t="s">
        <v>232</v>
      </c>
      <c r="H65" s="9" t="s">
        <v>233</v>
      </c>
      <c r="I65" s="11">
        <v>100000</v>
      </c>
      <c r="J65" s="11">
        <v>100000</v>
      </c>
      <c r="K65" s="11">
        <v>100000</v>
      </c>
      <c r="L65" s="11"/>
      <c r="M65" s="11"/>
      <c r="N65" s="11"/>
      <c r="O65" s="11"/>
      <c r="P65" s="25"/>
      <c r="Q65" s="11"/>
      <c r="R65" s="11"/>
      <c r="S65" s="11"/>
      <c r="T65" s="11"/>
      <c r="U65" s="11"/>
      <c r="V65" s="11"/>
      <c r="W65" s="11"/>
    </row>
    <row r="66" ht="18.75" customHeight="1" spans="1:23">
      <c r="A66" s="9" t="s">
        <v>228</v>
      </c>
      <c r="B66" s="9" t="s">
        <v>291</v>
      </c>
      <c r="C66" s="10" t="s">
        <v>290</v>
      </c>
      <c r="D66" s="9" t="s">
        <v>56</v>
      </c>
      <c r="E66" s="9" t="s">
        <v>95</v>
      </c>
      <c r="F66" s="9" t="s">
        <v>96</v>
      </c>
      <c r="G66" s="9" t="s">
        <v>239</v>
      </c>
      <c r="H66" s="9" t="s">
        <v>240</v>
      </c>
      <c r="I66" s="11">
        <v>75000</v>
      </c>
      <c r="J66" s="11">
        <v>75000</v>
      </c>
      <c r="K66" s="11">
        <v>75000</v>
      </c>
      <c r="L66" s="11"/>
      <c r="M66" s="11"/>
      <c r="N66" s="11"/>
      <c r="O66" s="11"/>
      <c r="P66" s="25"/>
      <c r="Q66" s="11"/>
      <c r="R66" s="11"/>
      <c r="S66" s="11"/>
      <c r="T66" s="11"/>
      <c r="U66" s="11"/>
      <c r="V66" s="11"/>
      <c r="W66" s="11"/>
    </row>
    <row r="67" ht="18.75" customHeight="1" spans="1:23">
      <c r="A67" s="9" t="s">
        <v>228</v>
      </c>
      <c r="B67" s="9" t="s">
        <v>291</v>
      </c>
      <c r="C67" s="10" t="s">
        <v>290</v>
      </c>
      <c r="D67" s="9" t="s">
        <v>56</v>
      </c>
      <c r="E67" s="9" t="s">
        <v>95</v>
      </c>
      <c r="F67" s="9" t="s">
        <v>96</v>
      </c>
      <c r="G67" s="9" t="s">
        <v>239</v>
      </c>
      <c r="H67" s="9" t="s">
        <v>240</v>
      </c>
      <c r="I67" s="11">
        <v>35000</v>
      </c>
      <c r="J67" s="11">
        <v>35000</v>
      </c>
      <c r="K67" s="11">
        <v>35000</v>
      </c>
      <c r="L67" s="11"/>
      <c r="M67" s="11"/>
      <c r="N67" s="11"/>
      <c r="O67" s="11"/>
      <c r="P67" s="25"/>
      <c r="Q67" s="11"/>
      <c r="R67" s="11"/>
      <c r="S67" s="11"/>
      <c r="T67" s="11"/>
      <c r="U67" s="11"/>
      <c r="V67" s="11"/>
      <c r="W67" s="11"/>
    </row>
    <row r="68" ht="18.75" customHeight="1" spans="1:23">
      <c r="A68" s="25"/>
      <c r="B68" s="25"/>
      <c r="C68" s="10" t="s">
        <v>292</v>
      </c>
      <c r="D68" s="25"/>
      <c r="E68" s="25"/>
      <c r="F68" s="25"/>
      <c r="G68" s="25"/>
      <c r="H68" s="25"/>
      <c r="I68" s="11">
        <v>130342</v>
      </c>
      <c r="J68" s="11">
        <v>130342</v>
      </c>
      <c r="K68" s="11">
        <v>130342</v>
      </c>
      <c r="L68" s="11"/>
      <c r="M68" s="11"/>
      <c r="N68" s="11"/>
      <c r="O68" s="11"/>
      <c r="P68" s="25"/>
      <c r="Q68" s="11"/>
      <c r="R68" s="11"/>
      <c r="S68" s="11"/>
      <c r="T68" s="11"/>
      <c r="U68" s="11"/>
      <c r="V68" s="11"/>
      <c r="W68" s="11"/>
    </row>
    <row r="69" ht="18.75" customHeight="1" spans="1:23">
      <c r="A69" s="9" t="s">
        <v>237</v>
      </c>
      <c r="B69" s="9" t="s">
        <v>293</v>
      </c>
      <c r="C69" s="10" t="s">
        <v>292</v>
      </c>
      <c r="D69" s="9" t="s">
        <v>56</v>
      </c>
      <c r="E69" s="9" t="s">
        <v>101</v>
      </c>
      <c r="F69" s="9" t="s">
        <v>102</v>
      </c>
      <c r="G69" s="9" t="s">
        <v>255</v>
      </c>
      <c r="H69" s="9" t="s">
        <v>256</v>
      </c>
      <c r="I69" s="11">
        <v>130342</v>
      </c>
      <c r="J69" s="11">
        <v>130342</v>
      </c>
      <c r="K69" s="11">
        <v>130342</v>
      </c>
      <c r="L69" s="11"/>
      <c r="M69" s="11"/>
      <c r="N69" s="11"/>
      <c r="O69" s="11"/>
      <c r="P69" s="25"/>
      <c r="Q69" s="11"/>
      <c r="R69" s="11"/>
      <c r="S69" s="11"/>
      <c r="T69" s="11"/>
      <c r="U69" s="11"/>
      <c r="V69" s="11"/>
      <c r="W69" s="11"/>
    </row>
    <row r="70" ht="18.75" customHeight="1" spans="1:23">
      <c r="A70" s="25"/>
      <c r="B70" s="25"/>
      <c r="C70" s="10" t="s">
        <v>294</v>
      </c>
      <c r="D70" s="25"/>
      <c r="E70" s="25"/>
      <c r="F70" s="25"/>
      <c r="G70" s="25"/>
      <c r="H70" s="25"/>
      <c r="I70" s="11">
        <v>15000</v>
      </c>
      <c r="J70" s="11"/>
      <c r="K70" s="11"/>
      <c r="L70" s="11"/>
      <c r="M70" s="11"/>
      <c r="N70" s="11"/>
      <c r="O70" s="11"/>
      <c r="P70" s="25"/>
      <c r="Q70" s="11"/>
      <c r="R70" s="11">
        <v>15000</v>
      </c>
      <c r="S70" s="11"/>
      <c r="T70" s="11"/>
      <c r="U70" s="11"/>
      <c r="V70" s="11"/>
      <c r="W70" s="11">
        <v>15000</v>
      </c>
    </row>
    <row r="71" ht="18.75" customHeight="1" spans="1:23">
      <c r="A71" s="9" t="s">
        <v>228</v>
      </c>
      <c r="B71" s="9" t="s">
        <v>295</v>
      </c>
      <c r="C71" s="10" t="s">
        <v>294</v>
      </c>
      <c r="D71" s="9" t="s">
        <v>56</v>
      </c>
      <c r="E71" s="9" t="s">
        <v>95</v>
      </c>
      <c r="F71" s="9" t="s">
        <v>96</v>
      </c>
      <c r="G71" s="9" t="s">
        <v>212</v>
      </c>
      <c r="H71" s="9" t="s">
        <v>213</v>
      </c>
      <c r="I71" s="11">
        <v>15000</v>
      </c>
      <c r="J71" s="11"/>
      <c r="K71" s="11"/>
      <c r="L71" s="11"/>
      <c r="M71" s="11"/>
      <c r="N71" s="11"/>
      <c r="O71" s="11"/>
      <c r="P71" s="25"/>
      <c r="Q71" s="11"/>
      <c r="R71" s="11">
        <v>15000</v>
      </c>
      <c r="S71" s="11"/>
      <c r="T71" s="11"/>
      <c r="U71" s="11"/>
      <c r="V71" s="11"/>
      <c r="W71" s="11">
        <v>15000</v>
      </c>
    </row>
    <row r="72" ht="18.75" customHeight="1" spans="1:23">
      <c r="A72" s="25"/>
      <c r="B72" s="25"/>
      <c r="C72" s="10" t="s">
        <v>296</v>
      </c>
      <c r="D72" s="25"/>
      <c r="E72" s="25"/>
      <c r="F72" s="25"/>
      <c r="G72" s="25"/>
      <c r="H72" s="25"/>
      <c r="I72" s="11">
        <v>20000000</v>
      </c>
      <c r="J72" s="11"/>
      <c r="K72" s="11"/>
      <c r="L72" s="11"/>
      <c r="M72" s="11"/>
      <c r="N72" s="11"/>
      <c r="O72" s="11"/>
      <c r="P72" s="25"/>
      <c r="Q72" s="11"/>
      <c r="R72" s="11">
        <v>20000000</v>
      </c>
      <c r="S72" s="11">
        <v>20000000</v>
      </c>
      <c r="T72" s="11"/>
      <c r="U72" s="11"/>
      <c r="V72" s="11"/>
      <c r="W72" s="11"/>
    </row>
    <row r="73" ht="18.75" customHeight="1" spans="1:23">
      <c r="A73" s="9" t="s">
        <v>228</v>
      </c>
      <c r="B73" s="9" t="s">
        <v>297</v>
      </c>
      <c r="C73" s="10" t="s">
        <v>296</v>
      </c>
      <c r="D73" s="9" t="s">
        <v>56</v>
      </c>
      <c r="E73" s="9" t="s">
        <v>95</v>
      </c>
      <c r="F73" s="9" t="s">
        <v>96</v>
      </c>
      <c r="G73" s="9" t="s">
        <v>247</v>
      </c>
      <c r="H73" s="9" t="s">
        <v>248</v>
      </c>
      <c r="I73" s="11">
        <v>108000</v>
      </c>
      <c r="J73" s="11"/>
      <c r="K73" s="11"/>
      <c r="L73" s="11"/>
      <c r="M73" s="11"/>
      <c r="N73" s="11"/>
      <c r="O73" s="11"/>
      <c r="P73" s="25"/>
      <c r="Q73" s="11"/>
      <c r="R73" s="11">
        <v>108000</v>
      </c>
      <c r="S73" s="11">
        <v>108000</v>
      </c>
      <c r="T73" s="11"/>
      <c r="U73" s="11"/>
      <c r="V73" s="11"/>
      <c r="W73" s="11"/>
    </row>
    <row r="74" ht="18.75" customHeight="1" spans="1:23">
      <c r="A74" s="9" t="s">
        <v>228</v>
      </c>
      <c r="B74" s="9" t="s">
        <v>297</v>
      </c>
      <c r="C74" s="10" t="s">
        <v>296</v>
      </c>
      <c r="D74" s="9" t="s">
        <v>56</v>
      </c>
      <c r="E74" s="9" t="s">
        <v>95</v>
      </c>
      <c r="F74" s="9" t="s">
        <v>96</v>
      </c>
      <c r="G74" s="9" t="s">
        <v>247</v>
      </c>
      <c r="H74" s="9" t="s">
        <v>248</v>
      </c>
      <c r="I74" s="11">
        <v>40000</v>
      </c>
      <c r="J74" s="11"/>
      <c r="K74" s="11"/>
      <c r="L74" s="11"/>
      <c r="M74" s="11"/>
      <c r="N74" s="11"/>
      <c r="O74" s="11"/>
      <c r="P74" s="25"/>
      <c r="Q74" s="11"/>
      <c r="R74" s="11">
        <v>40000</v>
      </c>
      <c r="S74" s="11">
        <v>40000</v>
      </c>
      <c r="T74" s="11"/>
      <c r="U74" s="11"/>
      <c r="V74" s="11"/>
      <c r="W74" s="11"/>
    </row>
    <row r="75" ht="18.75" customHeight="1" spans="1:23">
      <c r="A75" s="9" t="s">
        <v>228</v>
      </c>
      <c r="B75" s="9" t="s">
        <v>297</v>
      </c>
      <c r="C75" s="10" t="s">
        <v>296</v>
      </c>
      <c r="D75" s="9" t="s">
        <v>56</v>
      </c>
      <c r="E75" s="9" t="s">
        <v>95</v>
      </c>
      <c r="F75" s="9" t="s">
        <v>96</v>
      </c>
      <c r="G75" s="9" t="s">
        <v>230</v>
      </c>
      <c r="H75" s="9" t="s">
        <v>231</v>
      </c>
      <c r="I75" s="11">
        <v>60000</v>
      </c>
      <c r="J75" s="11"/>
      <c r="K75" s="11"/>
      <c r="L75" s="11"/>
      <c r="M75" s="11"/>
      <c r="N75" s="11"/>
      <c r="O75" s="11"/>
      <c r="P75" s="25"/>
      <c r="Q75" s="11"/>
      <c r="R75" s="11">
        <v>60000</v>
      </c>
      <c r="S75" s="11">
        <v>60000</v>
      </c>
      <c r="T75" s="11"/>
      <c r="U75" s="11"/>
      <c r="V75" s="11"/>
      <c r="W75" s="11"/>
    </row>
    <row r="76" ht="18.75" customHeight="1" spans="1:23">
      <c r="A76" s="9" t="s">
        <v>228</v>
      </c>
      <c r="B76" s="9" t="s">
        <v>297</v>
      </c>
      <c r="C76" s="10" t="s">
        <v>296</v>
      </c>
      <c r="D76" s="9" t="s">
        <v>56</v>
      </c>
      <c r="E76" s="9" t="s">
        <v>95</v>
      </c>
      <c r="F76" s="9" t="s">
        <v>96</v>
      </c>
      <c r="G76" s="9" t="s">
        <v>298</v>
      </c>
      <c r="H76" s="9" t="s">
        <v>299</v>
      </c>
      <c r="I76" s="11">
        <v>1200</v>
      </c>
      <c r="J76" s="11"/>
      <c r="K76" s="11"/>
      <c r="L76" s="11"/>
      <c r="M76" s="11"/>
      <c r="N76" s="11"/>
      <c r="O76" s="11"/>
      <c r="P76" s="25"/>
      <c r="Q76" s="11"/>
      <c r="R76" s="11">
        <v>1200</v>
      </c>
      <c r="S76" s="11">
        <v>1200</v>
      </c>
      <c r="T76" s="11"/>
      <c r="U76" s="11"/>
      <c r="V76" s="11"/>
      <c r="W76" s="11"/>
    </row>
    <row r="77" ht="18.75" customHeight="1" spans="1:23">
      <c r="A77" s="9" t="s">
        <v>228</v>
      </c>
      <c r="B77" s="9" t="s">
        <v>297</v>
      </c>
      <c r="C77" s="10" t="s">
        <v>296</v>
      </c>
      <c r="D77" s="9" t="s">
        <v>56</v>
      </c>
      <c r="E77" s="9" t="s">
        <v>95</v>
      </c>
      <c r="F77" s="9" t="s">
        <v>96</v>
      </c>
      <c r="G77" s="9" t="s">
        <v>265</v>
      </c>
      <c r="H77" s="9" t="s">
        <v>266</v>
      </c>
      <c r="I77" s="11">
        <v>14400</v>
      </c>
      <c r="J77" s="11"/>
      <c r="K77" s="11"/>
      <c r="L77" s="11"/>
      <c r="M77" s="11"/>
      <c r="N77" s="11"/>
      <c r="O77" s="11"/>
      <c r="P77" s="25"/>
      <c r="Q77" s="11"/>
      <c r="R77" s="11">
        <v>14400</v>
      </c>
      <c r="S77" s="11">
        <v>14400</v>
      </c>
      <c r="T77" s="11"/>
      <c r="U77" s="11"/>
      <c r="V77" s="11"/>
      <c r="W77" s="11"/>
    </row>
    <row r="78" ht="18.75" customHeight="1" spans="1:23">
      <c r="A78" s="9" t="s">
        <v>228</v>
      </c>
      <c r="B78" s="9" t="s">
        <v>297</v>
      </c>
      <c r="C78" s="10" t="s">
        <v>296</v>
      </c>
      <c r="D78" s="9" t="s">
        <v>56</v>
      </c>
      <c r="E78" s="9" t="s">
        <v>95</v>
      </c>
      <c r="F78" s="9" t="s">
        <v>96</v>
      </c>
      <c r="G78" s="9" t="s">
        <v>267</v>
      </c>
      <c r="H78" s="9" t="s">
        <v>268</v>
      </c>
      <c r="I78" s="11">
        <v>120000</v>
      </c>
      <c r="J78" s="11"/>
      <c r="K78" s="11"/>
      <c r="L78" s="11"/>
      <c r="M78" s="11"/>
      <c r="N78" s="11"/>
      <c r="O78" s="11"/>
      <c r="P78" s="25"/>
      <c r="Q78" s="11"/>
      <c r="R78" s="11">
        <v>120000</v>
      </c>
      <c r="S78" s="11">
        <v>120000</v>
      </c>
      <c r="T78" s="11"/>
      <c r="U78" s="11"/>
      <c r="V78" s="11"/>
      <c r="W78" s="11"/>
    </row>
    <row r="79" ht="18.75" customHeight="1" spans="1:23">
      <c r="A79" s="9" t="s">
        <v>228</v>
      </c>
      <c r="B79" s="9" t="s">
        <v>297</v>
      </c>
      <c r="C79" s="10" t="s">
        <v>296</v>
      </c>
      <c r="D79" s="9" t="s">
        <v>56</v>
      </c>
      <c r="E79" s="9" t="s">
        <v>95</v>
      </c>
      <c r="F79" s="9" t="s">
        <v>96</v>
      </c>
      <c r="G79" s="9" t="s">
        <v>259</v>
      </c>
      <c r="H79" s="9" t="s">
        <v>260</v>
      </c>
      <c r="I79" s="11">
        <v>30000</v>
      </c>
      <c r="J79" s="11"/>
      <c r="K79" s="11"/>
      <c r="L79" s="11"/>
      <c r="M79" s="11"/>
      <c r="N79" s="11"/>
      <c r="O79" s="11"/>
      <c r="P79" s="25"/>
      <c r="Q79" s="11"/>
      <c r="R79" s="11">
        <v>30000</v>
      </c>
      <c r="S79" s="11">
        <v>30000</v>
      </c>
      <c r="T79" s="11"/>
      <c r="U79" s="11"/>
      <c r="V79" s="11"/>
      <c r="W79" s="11"/>
    </row>
    <row r="80" ht="18.75" customHeight="1" spans="1:23">
      <c r="A80" s="9" t="s">
        <v>228</v>
      </c>
      <c r="B80" s="9" t="s">
        <v>297</v>
      </c>
      <c r="C80" s="10" t="s">
        <v>296</v>
      </c>
      <c r="D80" s="9" t="s">
        <v>56</v>
      </c>
      <c r="E80" s="9" t="s">
        <v>95</v>
      </c>
      <c r="F80" s="9" t="s">
        <v>96</v>
      </c>
      <c r="G80" s="9" t="s">
        <v>300</v>
      </c>
      <c r="H80" s="9" t="s">
        <v>301</v>
      </c>
      <c r="I80" s="11">
        <v>190200</v>
      </c>
      <c r="J80" s="11"/>
      <c r="K80" s="11"/>
      <c r="L80" s="11"/>
      <c r="M80" s="11"/>
      <c r="N80" s="11"/>
      <c r="O80" s="11"/>
      <c r="P80" s="25"/>
      <c r="Q80" s="11"/>
      <c r="R80" s="11">
        <v>190200</v>
      </c>
      <c r="S80" s="11">
        <v>190200</v>
      </c>
      <c r="T80" s="11"/>
      <c r="U80" s="11"/>
      <c r="V80" s="11"/>
      <c r="W80" s="11"/>
    </row>
    <row r="81" ht="18.75" customHeight="1" spans="1:23">
      <c r="A81" s="9" t="s">
        <v>228</v>
      </c>
      <c r="B81" s="9" t="s">
        <v>297</v>
      </c>
      <c r="C81" s="10" t="s">
        <v>296</v>
      </c>
      <c r="D81" s="9" t="s">
        <v>56</v>
      </c>
      <c r="E81" s="9" t="s">
        <v>95</v>
      </c>
      <c r="F81" s="9" t="s">
        <v>96</v>
      </c>
      <c r="G81" s="9" t="s">
        <v>253</v>
      </c>
      <c r="H81" s="9" t="s">
        <v>254</v>
      </c>
      <c r="I81" s="11">
        <v>6000</v>
      </c>
      <c r="J81" s="11"/>
      <c r="K81" s="11"/>
      <c r="L81" s="11"/>
      <c r="M81" s="11"/>
      <c r="N81" s="11"/>
      <c r="O81" s="11"/>
      <c r="P81" s="25"/>
      <c r="Q81" s="11"/>
      <c r="R81" s="11">
        <v>6000</v>
      </c>
      <c r="S81" s="11">
        <v>6000</v>
      </c>
      <c r="T81" s="11"/>
      <c r="U81" s="11"/>
      <c r="V81" s="11"/>
      <c r="W81" s="11"/>
    </row>
    <row r="82" ht="18.75" customHeight="1" spans="1:23">
      <c r="A82" s="9" t="s">
        <v>228</v>
      </c>
      <c r="B82" s="9" t="s">
        <v>297</v>
      </c>
      <c r="C82" s="10" t="s">
        <v>296</v>
      </c>
      <c r="D82" s="9" t="s">
        <v>56</v>
      </c>
      <c r="E82" s="9" t="s">
        <v>95</v>
      </c>
      <c r="F82" s="9" t="s">
        <v>96</v>
      </c>
      <c r="G82" s="9" t="s">
        <v>232</v>
      </c>
      <c r="H82" s="9" t="s">
        <v>233</v>
      </c>
      <c r="I82" s="11">
        <v>1600000</v>
      </c>
      <c r="J82" s="11"/>
      <c r="K82" s="11"/>
      <c r="L82" s="11"/>
      <c r="M82" s="11"/>
      <c r="N82" s="11"/>
      <c r="O82" s="11"/>
      <c r="P82" s="25"/>
      <c r="Q82" s="11"/>
      <c r="R82" s="11">
        <v>1600000</v>
      </c>
      <c r="S82" s="11">
        <v>1600000</v>
      </c>
      <c r="T82" s="11"/>
      <c r="U82" s="11"/>
      <c r="V82" s="11"/>
      <c r="W82" s="11"/>
    </row>
    <row r="83" ht="18.75" customHeight="1" spans="1:23">
      <c r="A83" s="9" t="s">
        <v>228</v>
      </c>
      <c r="B83" s="9" t="s">
        <v>297</v>
      </c>
      <c r="C83" s="10" t="s">
        <v>296</v>
      </c>
      <c r="D83" s="9" t="s">
        <v>56</v>
      </c>
      <c r="E83" s="9" t="s">
        <v>95</v>
      </c>
      <c r="F83" s="9" t="s">
        <v>96</v>
      </c>
      <c r="G83" s="9" t="s">
        <v>269</v>
      </c>
      <c r="H83" s="9" t="s">
        <v>270</v>
      </c>
      <c r="I83" s="11">
        <v>6000</v>
      </c>
      <c r="J83" s="11"/>
      <c r="K83" s="11"/>
      <c r="L83" s="11"/>
      <c r="M83" s="11"/>
      <c r="N83" s="11"/>
      <c r="O83" s="11"/>
      <c r="P83" s="25"/>
      <c r="Q83" s="11"/>
      <c r="R83" s="11">
        <v>6000</v>
      </c>
      <c r="S83" s="11">
        <v>6000</v>
      </c>
      <c r="T83" s="11"/>
      <c r="U83" s="11"/>
      <c r="V83" s="11"/>
      <c r="W83" s="11"/>
    </row>
    <row r="84" ht="18.75" customHeight="1" spans="1:23">
      <c r="A84" s="9" t="s">
        <v>228</v>
      </c>
      <c r="B84" s="9" t="s">
        <v>297</v>
      </c>
      <c r="C84" s="10" t="s">
        <v>296</v>
      </c>
      <c r="D84" s="9" t="s">
        <v>56</v>
      </c>
      <c r="E84" s="9" t="s">
        <v>95</v>
      </c>
      <c r="F84" s="9" t="s">
        <v>96</v>
      </c>
      <c r="G84" s="9" t="s">
        <v>271</v>
      </c>
      <c r="H84" s="9" t="s">
        <v>272</v>
      </c>
      <c r="I84" s="11">
        <v>6000</v>
      </c>
      <c r="J84" s="11"/>
      <c r="K84" s="11"/>
      <c r="L84" s="11"/>
      <c r="M84" s="11"/>
      <c r="N84" s="11"/>
      <c r="O84" s="11"/>
      <c r="P84" s="25"/>
      <c r="Q84" s="11"/>
      <c r="R84" s="11">
        <v>6000</v>
      </c>
      <c r="S84" s="11">
        <v>6000</v>
      </c>
      <c r="T84" s="11"/>
      <c r="U84" s="11"/>
      <c r="V84" s="11"/>
      <c r="W84" s="11"/>
    </row>
    <row r="85" ht="18.75" customHeight="1" spans="1:23">
      <c r="A85" s="9" t="s">
        <v>228</v>
      </c>
      <c r="B85" s="9" t="s">
        <v>297</v>
      </c>
      <c r="C85" s="10" t="s">
        <v>296</v>
      </c>
      <c r="D85" s="9" t="s">
        <v>56</v>
      </c>
      <c r="E85" s="9" t="s">
        <v>95</v>
      </c>
      <c r="F85" s="9" t="s">
        <v>96</v>
      </c>
      <c r="G85" s="9" t="s">
        <v>273</v>
      </c>
      <c r="H85" s="9" t="s">
        <v>142</v>
      </c>
      <c r="I85" s="11">
        <v>6000</v>
      </c>
      <c r="J85" s="11"/>
      <c r="K85" s="11"/>
      <c r="L85" s="11"/>
      <c r="M85" s="11"/>
      <c r="N85" s="11"/>
      <c r="O85" s="11"/>
      <c r="P85" s="25"/>
      <c r="Q85" s="11"/>
      <c r="R85" s="11">
        <v>6000</v>
      </c>
      <c r="S85" s="11">
        <v>6000</v>
      </c>
      <c r="T85" s="11"/>
      <c r="U85" s="11"/>
      <c r="V85" s="11"/>
      <c r="W85" s="11"/>
    </row>
    <row r="86" ht="18.75" customHeight="1" spans="1:23">
      <c r="A86" s="9" t="s">
        <v>228</v>
      </c>
      <c r="B86" s="9" t="s">
        <v>297</v>
      </c>
      <c r="C86" s="10" t="s">
        <v>296</v>
      </c>
      <c r="D86" s="9" t="s">
        <v>56</v>
      </c>
      <c r="E86" s="9" t="s">
        <v>95</v>
      </c>
      <c r="F86" s="9" t="s">
        <v>96</v>
      </c>
      <c r="G86" s="9" t="s">
        <v>239</v>
      </c>
      <c r="H86" s="9" t="s">
        <v>240</v>
      </c>
      <c r="I86" s="11">
        <v>7219110</v>
      </c>
      <c r="J86" s="11"/>
      <c r="K86" s="11"/>
      <c r="L86" s="11"/>
      <c r="M86" s="11"/>
      <c r="N86" s="11"/>
      <c r="O86" s="11"/>
      <c r="P86" s="25"/>
      <c r="Q86" s="11"/>
      <c r="R86" s="11">
        <v>7219110</v>
      </c>
      <c r="S86" s="11">
        <v>7219110</v>
      </c>
      <c r="T86" s="11"/>
      <c r="U86" s="11"/>
      <c r="V86" s="11"/>
      <c r="W86" s="11"/>
    </row>
    <row r="87" ht="18.75" customHeight="1" spans="1:23">
      <c r="A87" s="9" t="s">
        <v>228</v>
      </c>
      <c r="B87" s="9" t="s">
        <v>297</v>
      </c>
      <c r="C87" s="10" t="s">
        <v>296</v>
      </c>
      <c r="D87" s="9" t="s">
        <v>56</v>
      </c>
      <c r="E87" s="9" t="s">
        <v>95</v>
      </c>
      <c r="F87" s="9" t="s">
        <v>96</v>
      </c>
      <c r="G87" s="9" t="s">
        <v>234</v>
      </c>
      <c r="H87" s="9" t="s">
        <v>235</v>
      </c>
      <c r="I87" s="11">
        <v>100000</v>
      </c>
      <c r="J87" s="11"/>
      <c r="K87" s="11"/>
      <c r="L87" s="11"/>
      <c r="M87" s="11"/>
      <c r="N87" s="11"/>
      <c r="O87" s="11"/>
      <c r="P87" s="25"/>
      <c r="Q87" s="11"/>
      <c r="R87" s="11">
        <v>100000</v>
      </c>
      <c r="S87" s="11">
        <v>100000</v>
      </c>
      <c r="T87" s="11"/>
      <c r="U87" s="11"/>
      <c r="V87" s="11"/>
      <c r="W87" s="11"/>
    </row>
    <row r="88" ht="18.75" customHeight="1" spans="1:23">
      <c r="A88" s="9" t="s">
        <v>228</v>
      </c>
      <c r="B88" s="9" t="s">
        <v>297</v>
      </c>
      <c r="C88" s="10" t="s">
        <v>296</v>
      </c>
      <c r="D88" s="9" t="s">
        <v>56</v>
      </c>
      <c r="E88" s="9" t="s">
        <v>95</v>
      </c>
      <c r="F88" s="9" t="s">
        <v>96</v>
      </c>
      <c r="G88" s="9" t="s">
        <v>234</v>
      </c>
      <c r="H88" s="9" t="s">
        <v>235</v>
      </c>
      <c r="I88" s="11">
        <v>1147600</v>
      </c>
      <c r="J88" s="11"/>
      <c r="K88" s="11"/>
      <c r="L88" s="11"/>
      <c r="M88" s="11"/>
      <c r="N88" s="11"/>
      <c r="O88" s="11"/>
      <c r="P88" s="25"/>
      <c r="Q88" s="11"/>
      <c r="R88" s="11">
        <v>1147600</v>
      </c>
      <c r="S88" s="11">
        <v>1147600</v>
      </c>
      <c r="T88" s="11"/>
      <c r="U88" s="11"/>
      <c r="V88" s="11"/>
      <c r="W88" s="11"/>
    </row>
    <row r="89" ht="18.75" customHeight="1" spans="1:23">
      <c r="A89" s="9" t="s">
        <v>228</v>
      </c>
      <c r="B89" s="9" t="s">
        <v>297</v>
      </c>
      <c r="C89" s="10" t="s">
        <v>296</v>
      </c>
      <c r="D89" s="9" t="s">
        <v>56</v>
      </c>
      <c r="E89" s="9" t="s">
        <v>95</v>
      </c>
      <c r="F89" s="9" t="s">
        <v>96</v>
      </c>
      <c r="G89" s="9" t="s">
        <v>302</v>
      </c>
      <c r="H89" s="9" t="s">
        <v>303</v>
      </c>
      <c r="I89" s="11">
        <v>50000</v>
      </c>
      <c r="J89" s="11"/>
      <c r="K89" s="11"/>
      <c r="L89" s="11"/>
      <c r="M89" s="11"/>
      <c r="N89" s="11"/>
      <c r="O89" s="11"/>
      <c r="P89" s="25"/>
      <c r="Q89" s="11"/>
      <c r="R89" s="11">
        <v>50000</v>
      </c>
      <c r="S89" s="11">
        <v>50000</v>
      </c>
      <c r="T89" s="11"/>
      <c r="U89" s="11"/>
      <c r="V89" s="11"/>
      <c r="W89" s="11"/>
    </row>
    <row r="90" ht="18.75" customHeight="1" spans="1:23">
      <c r="A90" s="9" t="s">
        <v>228</v>
      </c>
      <c r="B90" s="9" t="s">
        <v>297</v>
      </c>
      <c r="C90" s="10" t="s">
        <v>296</v>
      </c>
      <c r="D90" s="9" t="s">
        <v>56</v>
      </c>
      <c r="E90" s="9" t="s">
        <v>95</v>
      </c>
      <c r="F90" s="9" t="s">
        <v>96</v>
      </c>
      <c r="G90" s="9" t="s">
        <v>274</v>
      </c>
      <c r="H90" s="9" t="s">
        <v>275</v>
      </c>
      <c r="I90" s="11">
        <v>1000000</v>
      </c>
      <c r="J90" s="11"/>
      <c r="K90" s="11"/>
      <c r="L90" s="11"/>
      <c r="M90" s="11"/>
      <c r="N90" s="11"/>
      <c r="O90" s="11"/>
      <c r="P90" s="25"/>
      <c r="Q90" s="11"/>
      <c r="R90" s="11">
        <v>1000000</v>
      </c>
      <c r="S90" s="11">
        <v>1000000</v>
      </c>
      <c r="T90" s="11"/>
      <c r="U90" s="11"/>
      <c r="V90" s="11"/>
      <c r="W90" s="11"/>
    </row>
    <row r="91" ht="18.75" customHeight="1" spans="1:23">
      <c r="A91" s="9" t="s">
        <v>228</v>
      </c>
      <c r="B91" s="9" t="s">
        <v>297</v>
      </c>
      <c r="C91" s="10" t="s">
        <v>296</v>
      </c>
      <c r="D91" s="9" t="s">
        <v>56</v>
      </c>
      <c r="E91" s="9" t="s">
        <v>95</v>
      </c>
      <c r="F91" s="9" t="s">
        <v>96</v>
      </c>
      <c r="G91" s="9" t="s">
        <v>241</v>
      </c>
      <c r="H91" s="9" t="s">
        <v>242</v>
      </c>
      <c r="I91" s="11">
        <v>75000</v>
      </c>
      <c r="J91" s="11"/>
      <c r="K91" s="11"/>
      <c r="L91" s="11"/>
      <c r="M91" s="11"/>
      <c r="N91" s="11"/>
      <c r="O91" s="11"/>
      <c r="P91" s="25"/>
      <c r="Q91" s="11"/>
      <c r="R91" s="11">
        <v>75000</v>
      </c>
      <c r="S91" s="11">
        <v>75000</v>
      </c>
      <c r="T91" s="11"/>
      <c r="U91" s="11"/>
      <c r="V91" s="11"/>
      <c r="W91" s="11"/>
    </row>
    <row r="92" ht="18.75" customHeight="1" spans="1:23">
      <c r="A92" s="9" t="s">
        <v>228</v>
      </c>
      <c r="B92" s="9" t="s">
        <v>297</v>
      </c>
      <c r="C92" s="10" t="s">
        <v>296</v>
      </c>
      <c r="D92" s="9" t="s">
        <v>56</v>
      </c>
      <c r="E92" s="9" t="s">
        <v>95</v>
      </c>
      <c r="F92" s="9" t="s">
        <v>96</v>
      </c>
      <c r="G92" s="9" t="s">
        <v>304</v>
      </c>
      <c r="H92" s="9" t="s">
        <v>305</v>
      </c>
      <c r="I92" s="11">
        <v>1200</v>
      </c>
      <c r="J92" s="11"/>
      <c r="K92" s="11"/>
      <c r="L92" s="11"/>
      <c r="M92" s="11"/>
      <c r="N92" s="11"/>
      <c r="O92" s="11"/>
      <c r="P92" s="25"/>
      <c r="Q92" s="11"/>
      <c r="R92" s="11">
        <v>1200</v>
      </c>
      <c r="S92" s="11">
        <v>1200</v>
      </c>
      <c r="T92" s="11"/>
      <c r="U92" s="11"/>
      <c r="V92" s="11"/>
      <c r="W92" s="11"/>
    </row>
    <row r="93" ht="18.75" customHeight="1" spans="1:23">
      <c r="A93" s="9" t="s">
        <v>228</v>
      </c>
      <c r="B93" s="9" t="s">
        <v>297</v>
      </c>
      <c r="C93" s="10" t="s">
        <v>296</v>
      </c>
      <c r="D93" s="9" t="s">
        <v>56</v>
      </c>
      <c r="E93" s="9" t="s">
        <v>95</v>
      </c>
      <c r="F93" s="9" t="s">
        <v>96</v>
      </c>
      <c r="G93" s="9" t="s">
        <v>212</v>
      </c>
      <c r="H93" s="9" t="s">
        <v>213</v>
      </c>
      <c r="I93" s="11">
        <v>100000</v>
      </c>
      <c r="J93" s="11"/>
      <c r="K93" s="11"/>
      <c r="L93" s="11"/>
      <c r="M93" s="11"/>
      <c r="N93" s="11"/>
      <c r="O93" s="11"/>
      <c r="P93" s="25"/>
      <c r="Q93" s="11"/>
      <c r="R93" s="11">
        <v>100000</v>
      </c>
      <c r="S93" s="11">
        <v>100000</v>
      </c>
      <c r="T93" s="11"/>
      <c r="U93" s="11"/>
      <c r="V93" s="11"/>
      <c r="W93" s="11"/>
    </row>
    <row r="94" ht="18.75" customHeight="1" spans="1:23">
      <c r="A94" s="9" t="s">
        <v>228</v>
      </c>
      <c r="B94" s="9" t="s">
        <v>297</v>
      </c>
      <c r="C94" s="10" t="s">
        <v>296</v>
      </c>
      <c r="D94" s="9" t="s">
        <v>56</v>
      </c>
      <c r="E94" s="9" t="s">
        <v>95</v>
      </c>
      <c r="F94" s="9" t="s">
        <v>96</v>
      </c>
      <c r="G94" s="9" t="s">
        <v>276</v>
      </c>
      <c r="H94" s="9" t="s">
        <v>277</v>
      </c>
      <c r="I94" s="11">
        <v>45000</v>
      </c>
      <c r="J94" s="11"/>
      <c r="K94" s="11"/>
      <c r="L94" s="11"/>
      <c r="M94" s="11"/>
      <c r="N94" s="11"/>
      <c r="O94" s="11"/>
      <c r="P94" s="25"/>
      <c r="Q94" s="11"/>
      <c r="R94" s="11">
        <v>45000</v>
      </c>
      <c r="S94" s="11">
        <v>45000</v>
      </c>
      <c r="T94" s="11"/>
      <c r="U94" s="11"/>
      <c r="V94" s="11"/>
      <c r="W94" s="11"/>
    </row>
    <row r="95" ht="18.75" customHeight="1" spans="1:23">
      <c r="A95" s="9" t="s">
        <v>228</v>
      </c>
      <c r="B95" s="9" t="s">
        <v>297</v>
      </c>
      <c r="C95" s="10" t="s">
        <v>296</v>
      </c>
      <c r="D95" s="9" t="s">
        <v>56</v>
      </c>
      <c r="E95" s="9" t="s">
        <v>95</v>
      </c>
      <c r="F95" s="9" t="s">
        <v>96</v>
      </c>
      <c r="G95" s="9" t="s">
        <v>276</v>
      </c>
      <c r="H95" s="9" t="s">
        <v>277</v>
      </c>
      <c r="I95" s="11">
        <v>116770</v>
      </c>
      <c r="J95" s="11"/>
      <c r="K95" s="11"/>
      <c r="L95" s="11"/>
      <c r="M95" s="11"/>
      <c r="N95" s="11"/>
      <c r="O95" s="11"/>
      <c r="P95" s="25"/>
      <c r="Q95" s="11"/>
      <c r="R95" s="11">
        <v>116770</v>
      </c>
      <c r="S95" s="11">
        <v>116770</v>
      </c>
      <c r="T95" s="11"/>
      <c r="U95" s="11"/>
      <c r="V95" s="11"/>
      <c r="W95" s="11"/>
    </row>
    <row r="96" ht="18.75" customHeight="1" spans="1:23">
      <c r="A96" s="9" t="s">
        <v>228</v>
      </c>
      <c r="B96" s="9" t="s">
        <v>297</v>
      </c>
      <c r="C96" s="10" t="s">
        <v>296</v>
      </c>
      <c r="D96" s="9" t="s">
        <v>56</v>
      </c>
      <c r="E96" s="9" t="s">
        <v>95</v>
      </c>
      <c r="F96" s="9" t="s">
        <v>96</v>
      </c>
      <c r="G96" s="9" t="s">
        <v>282</v>
      </c>
      <c r="H96" s="9" t="s">
        <v>283</v>
      </c>
      <c r="I96" s="11">
        <v>107520</v>
      </c>
      <c r="J96" s="11"/>
      <c r="K96" s="11"/>
      <c r="L96" s="11"/>
      <c r="M96" s="11"/>
      <c r="N96" s="11"/>
      <c r="O96" s="11"/>
      <c r="P96" s="25"/>
      <c r="Q96" s="11"/>
      <c r="R96" s="11">
        <v>107520</v>
      </c>
      <c r="S96" s="11">
        <v>107520</v>
      </c>
      <c r="T96" s="11"/>
      <c r="U96" s="11"/>
      <c r="V96" s="11"/>
      <c r="W96" s="11"/>
    </row>
    <row r="97" ht="18.75" customHeight="1" spans="1:23">
      <c r="A97" s="9" t="s">
        <v>228</v>
      </c>
      <c r="B97" s="9" t="s">
        <v>297</v>
      </c>
      <c r="C97" s="10" t="s">
        <v>296</v>
      </c>
      <c r="D97" s="9" t="s">
        <v>56</v>
      </c>
      <c r="E97" s="9" t="s">
        <v>95</v>
      </c>
      <c r="F97" s="9" t="s">
        <v>96</v>
      </c>
      <c r="G97" s="9" t="s">
        <v>284</v>
      </c>
      <c r="H97" s="9" t="s">
        <v>285</v>
      </c>
      <c r="I97" s="11">
        <v>3850000</v>
      </c>
      <c r="J97" s="11"/>
      <c r="K97" s="11"/>
      <c r="L97" s="11"/>
      <c r="M97" s="11"/>
      <c r="N97" s="11"/>
      <c r="O97" s="11"/>
      <c r="P97" s="25"/>
      <c r="Q97" s="11"/>
      <c r="R97" s="11">
        <v>3850000</v>
      </c>
      <c r="S97" s="11">
        <v>3850000</v>
      </c>
      <c r="T97" s="11"/>
      <c r="U97" s="11"/>
      <c r="V97" s="11"/>
      <c r="W97" s="11"/>
    </row>
    <row r="98" ht="18.75" customHeight="1" spans="1:23">
      <c r="A98" s="9" t="s">
        <v>228</v>
      </c>
      <c r="B98" s="9" t="s">
        <v>297</v>
      </c>
      <c r="C98" s="10" t="s">
        <v>296</v>
      </c>
      <c r="D98" s="9" t="s">
        <v>56</v>
      </c>
      <c r="E98" s="9" t="s">
        <v>95</v>
      </c>
      <c r="F98" s="9" t="s">
        <v>96</v>
      </c>
      <c r="G98" s="9" t="s">
        <v>306</v>
      </c>
      <c r="H98" s="9" t="s">
        <v>307</v>
      </c>
      <c r="I98" s="11">
        <v>4000000</v>
      </c>
      <c r="J98" s="11"/>
      <c r="K98" s="11"/>
      <c r="L98" s="11"/>
      <c r="M98" s="11"/>
      <c r="N98" s="11"/>
      <c r="O98" s="11"/>
      <c r="P98" s="25"/>
      <c r="Q98" s="11"/>
      <c r="R98" s="11">
        <v>4000000</v>
      </c>
      <c r="S98" s="11">
        <v>4000000</v>
      </c>
      <c r="T98" s="11"/>
      <c r="U98" s="11"/>
      <c r="V98" s="11"/>
      <c r="W98" s="11"/>
    </row>
    <row r="99" ht="18.75" customHeight="1" spans="1:23">
      <c r="A99" s="25"/>
      <c r="B99" s="25"/>
      <c r="C99" s="10" t="s">
        <v>308</v>
      </c>
      <c r="D99" s="25"/>
      <c r="E99" s="25"/>
      <c r="F99" s="25"/>
      <c r="G99" s="25"/>
      <c r="H99" s="25"/>
      <c r="I99" s="11">
        <v>60000</v>
      </c>
      <c r="J99" s="11">
        <v>60000</v>
      </c>
      <c r="K99" s="11">
        <v>60000</v>
      </c>
      <c r="L99" s="11"/>
      <c r="M99" s="11"/>
      <c r="N99" s="11"/>
      <c r="O99" s="11"/>
      <c r="P99" s="25"/>
      <c r="Q99" s="11"/>
      <c r="R99" s="11"/>
      <c r="S99" s="11"/>
      <c r="T99" s="11"/>
      <c r="U99" s="11"/>
      <c r="V99" s="11"/>
      <c r="W99" s="11"/>
    </row>
    <row r="100" ht="18.75" customHeight="1" spans="1:23">
      <c r="A100" s="9" t="s">
        <v>228</v>
      </c>
      <c r="B100" s="9" t="s">
        <v>309</v>
      </c>
      <c r="C100" s="10" t="s">
        <v>308</v>
      </c>
      <c r="D100" s="9" t="s">
        <v>56</v>
      </c>
      <c r="E100" s="9" t="s">
        <v>95</v>
      </c>
      <c r="F100" s="9" t="s">
        <v>96</v>
      </c>
      <c r="G100" s="9" t="s">
        <v>232</v>
      </c>
      <c r="H100" s="9" t="s">
        <v>233</v>
      </c>
      <c r="I100" s="11">
        <v>30000</v>
      </c>
      <c r="J100" s="11">
        <v>30000</v>
      </c>
      <c r="K100" s="11">
        <v>30000</v>
      </c>
      <c r="L100" s="11"/>
      <c r="M100" s="11"/>
      <c r="N100" s="11"/>
      <c r="O100" s="11"/>
      <c r="P100" s="25"/>
      <c r="Q100" s="11"/>
      <c r="R100" s="11"/>
      <c r="S100" s="11"/>
      <c r="T100" s="11"/>
      <c r="U100" s="11"/>
      <c r="V100" s="11"/>
      <c r="W100" s="11"/>
    </row>
    <row r="101" ht="18.75" customHeight="1" spans="1:23">
      <c r="A101" s="9" t="s">
        <v>228</v>
      </c>
      <c r="B101" s="9" t="s">
        <v>309</v>
      </c>
      <c r="C101" s="10" t="s">
        <v>308</v>
      </c>
      <c r="D101" s="9" t="s">
        <v>56</v>
      </c>
      <c r="E101" s="9" t="s">
        <v>95</v>
      </c>
      <c r="F101" s="9" t="s">
        <v>96</v>
      </c>
      <c r="G101" s="9" t="s">
        <v>239</v>
      </c>
      <c r="H101" s="9" t="s">
        <v>240</v>
      </c>
      <c r="I101" s="11">
        <v>30000</v>
      </c>
      <c r="J101" s="11">
        <v>30000</v>
      </c>
      <c r="K101" s="11">
        <v>30000</v>
      </c>
      <c r="L101" s="11"/>
      <c r="M101" s="11"/>
      <c r="N101" s="11"/>
      <c r="O101" s="11"/>
      <c r="P101" s="25"/>
      <c r="Q101" s="11"/>
      <c r="R101" s="11"/>
      <c r="S101" s="11"/>
      <c r="T101" s="11"/>
      <c r="U101" s="11"/>
      <c r="V101" s="11"/>
      <c r="W101" s="11"/>
    </row>
    <row r="102" ht="18.75" customHeight="1" spans="1:23">
      <c r="A102" s="25"/>
      <c r="B102" s="25"/>
      <c r="C102" s="10" t="s">
        <v>310</v>
      </c>
      <c r="D102" s="25"/>
      <c r="E102" s="25"/>
      <c r="F102" s="25"/>
      <c r="G102" s="25"/>
      <c r="H102" s="25"/>
      <c r="I102" s="11">
        <v>61000</v>
      </c>
      <c r="J102" s="11">
        <v>61000</v>
      </c>
      <c r="K102" s="11">
        <v>61000</v>
      </c>
      <c r="L102" s="11"/>
      <c r="M102" s="11"/>
      <c r="N102" s="11"/>
      <c r="O102" s="11"/>
      <c r="P102" s="25"/>
      <c r="Q102" s="11"/>
      <c r="R102" s="11"/>
      <c r="S102" s="11"/>
      <c r="T102" s="11"/>
      <c r="U102" s="11"/>
      <c r="V102" s="11"/>
      <c r="W102" s="11"/>
    </row>
    <row r="103" ht="18.75" customHeight="1" spans="1:23">
      <c r="A103" s="9" t="s">
        <v>237</v>
      </c>
      <c r="B103" s="9" t="s">
        <v>311</v>
      </c>
      <c r="C103" s="10" t="s">
        <v>310</v>
      </c>
      <c r="D103" s="9" t="s">
        <v>56</v>
      </c>
      <c r="E103" s="9" t="s">
        <v>101</v>
      </c>
      <c r="F103" s="9" t="s">
        <v>102</v>
      </c>
      <c r="G103" s="9" t="s">
        <v>234</v>
      </c>
      <c r="H103" s="9" t="s">
        <v>235</v>
      </c>
      <c r="I103" s="11">
        <v>61000</v>
      </c>
      <c r="J103" s="11">
        <v>61000</v>
      </c>
      <c r="K103" s="11">
        <v>61000</v>
      </c>
      <c r="L103" s="11"/>
      <c r="M103" s="11"/>
      <c r="N103" s="11"/>
      <c r="O103" s="11"/>
      <c r="P103" s="25"/>
      <c r="Q103" s="11"/>
      <c r="R103" s="11"/>
      <c r="S103" s="11"/>
      <c r="T103" s="11"/>
      <c r="U103" s="11"/>
      <c r="V103" s="11"/>
      <c r="W103" s="11"/>
    </row>
    <row r="104" ht="18.75" customHeight="1" spans="1:23">
      <c r="A104" s="25"/>
      <c r="B104" s="25"/>
      <c r="C104" s="10" t="s">
        <v>312</v>
      </c>
      <c r="D104" s="25"/>
      <c r="E104" s="25"/>
      <c r="F104" s="25"/>
      <c r="G104" s="25"/>
      <c r="H104" s="25"/>
      <c r="I104" s="11">
        <v>30000</v>
      </c>
      <c r="J104" s="11"/>
      <c r="K104" s="11"/>
      <c r="L104" s="11"/>
      <c r="M104" s="11"/>
      <c r="N104" s="11"/>
      <c r="O104" s="11"/>
      <c r="P104" s="25"/>
      <c r="Q104" s="11"/>
      <c r="R104" s="11">
        <v>30000</v>
      </c>
      <c r="S104" s="11"/>
      <c r="T104" s="11"/>
      <c r="U104" s="11"/>
      <c r="V104" s="11"/>
      <c r="W104" s="11">
        <v>30000</v>
      </c>
    </row>
    <row r="105" ht="18.75" customHeight="1" spans="1:23">
      <c r="A105" s="9" t="s">
        <v>228</v>
      </c>
      <c r="B105" s="9" t="s">
        <v>313</v>
      </c>
      <c r="C105" s="10" t="s">
        <v>312</v>
      </c>
      <c r="D105" s="9" t="s">
        <v>56</v>
      </c>
      <c r="E105" s="9" t="s">
        <v>95</v>
      </c>
      <c r="F105" s="9" t="s">
        <v>96</v>
      </c>
      <c r="G105" s="9" t="s">
        <v>212</v>
      </c>
      <c r="H105" s="9" t="s">
        <v>213</v>
      </c>
      <c r="I105" s="11">
        <v>30000</v>
      </c>
      <c r="J105" s="11"/>
      <c r="K105" s="11"/>
      <c r="L105" s="11"/>
      <c r="M105" s="11"/>
      <c r="N105" s="11"/>
      <c r="O105" s="11"/>
      <c r="P105" s="25"/>
      <c r="Q105" s="11"/>
      <c r="R105" s="11">
        <v>30000</v>
      </c>
      <c r="S105" s="11"/>
      <c r="T105" s="11"/>
      <c r="U105" s="11"/>
      <c r="V105" s="11"/>
      <c r="W105" s="11">
        <v>30000</v>
      </c>
    </row>
    <row r="106" ht="18.75" customHeight="1" spans="1:23">
      <c r="A106" s="25"/>
      <c r="B106" s="25"/>
      <c r="C106" s="10" t="s">
        <v>314</v>
      </c>
      <c r="D106" s="25"/>
      <c r="E106" s="25"/>
      <c r="F106" s="25"/>
      <c r="G106" s="25"/>
      <c r="H106" s="25"/>
      <c r="I106" s="11">
        <v>5000</v>
      </c>
      <c r="J106" s="11">
        <v>5000</v>
      </c>
      <c r="K106" s="11">
        <v>5000</v>
      </c>
      <c r="L106" s="11"/>
      <c r="M106" s="11"/>
      <c r="N106" s="11"/>
      <c r="O106" s="11"/>
      <c r="P106" s="25"/>
      <c r="Q106" s="11"/>
      <c r="R106" s="11"/>
      <c r="S106" s="11"/>
      <c r="T106" s="11"/>
      <c r="U106" s="11"/>
      <c r="V106" s="11"/>
      <c r="W106" s="11"/>
    </row>
    <row r="107" ht="18.75" customHeight="1" spans="1:23">
      <c r="A107" s="9" t="s">
        <v>237</v>
      </c>
      <c r="B107" s="9" t="s">
        <v>315</v>
      </c>
      <c r="C107" s="10" t="s">
        <v>314</v>
      </c>
      <c r="D107" s="9" t="s">
        <v>56</v>
      </c>
      <c r="E107" s="9" t="s">
        <v>103</v>
      </c>
      <c r="F107" s="9" t="s">
        <v>104</v>
      </c>
      <c r="G107" s="9" t="s">
        <v>271</v>
      </c>
      <c r="H107" s="9" t="s">
        <v>272</v>
      </c>
      <c r="I107" s="11">
        <v>1500</v>
      </c>
      <c r="J107" s="11">
        <v>1500</v>
      </c>
      <c r="K107" s="11">
        <v>1500</v>
      </c>
      <c r="L107" s="11"/>
      <c r="M107" s="11"/>
      <c r="N107" s="11"/>
      <c r="O107" s="11"/>
      <c r="P107" s="25"/>
      <c r="Q107" s="11"/>
      <c r="R107" s="11"/>
      <c r="S107" s="11"/>
      <c r="T107" s="11"/>
      <c r="U107" s="11"/>
      <c r="V107" s="11"/>
      <c r="W107" s="11"/>
    </row>
    <row r="108" ht="18.75" customHeight="1" spans="1:23">
      <c r="A108" s="9" t="s">
        <v>237</v>
      </c>
      <c r="B108" s="9" t="s">
        <v>315</v>
      </c>
      <c r="C108" s="10" t="s">
        <v>314</v>
      </c>
      <c r="D108" s="9" t="s">
        <v>56</v>
      </c>
      <c r="E108" s="9" t="s">
        <v>103</v>
      </c>
      <c r="F108" s="9" t="s">
        <v>104</v>
      </c>
      <c r="G108" s="9" t="s">
        <v>234</v>
      </c>
      <c r="H108" s="9" t="s">
        <v>235</v>
      </c>
      <c r="I108" s="11">
        <v>3500</v>
      </c>
      <c r="J108" s="11">
        <v>3500</v>
      </c>
      <c r="K108" s="11">
        <v>3500</v>
      </c>
      <c r="L108" s="11"/>
      <c r="M108" s="11"/>
      <c r="N108" s="11"/>
      <c r="O108" s="11"/>
      <c r="P108" s="25"/>
      <c r="Q108" s="11"/>
      <c r="R108" s="11"/>
      <c r="S108" s="11"/>
      <c r="T108" s="11"/>
      <c r="U108" s="11"/>
      <c r="V108" s="11"/>
      <c r="W108" s="11"/>
    </row>
    <row r="109" ht="18.75" customHeight="1" spans="1:23">
      <c r="A109" s="25"/>
      <c r="B109" s="25"/>
      <c r="C109" s="10" t="s">
        <v>316</v>
      </c>
      <c r="D109" s="25"/>
      <c r="E109" s="25"/>
      <c r="F109" s="25"/>
      <c r="G109" s="25"/>
      <c r="H109" s="25"/>
      <c r="I109" s="11">
        <v>3500000</v>
      </c>
      <c r="J109" s="11"/>
      <c r="K109" s="11"/>
      <c r="L109" s="11"/>
      <c r="M109" s="11"/>
      <c r="N109" s="11"/>
      <c r="O109" s="11"/>
      <c r="P109" s="25"/>
      <c r="Q109" s="11"/>
      <c r="R109" s="11">
        <v>3500000</v>
      </c>
      <c r="S109" s="11">
        <v>3500000</v>
      </c>
      <c r="T109" s="11"/>
      <c r="U109" s="11"/>
      <c r="V109" s="11"/>
      <c r="W109" s="11"/>
    </row>
    <row r="110" ht="18.75" customHeight="1" spans="1:23">
      <c r="A110" s="9" t="s">
        <v>228</v>
      </c>
      <c r="B110" s="9" t="s">
        <v>317</v>
      </c>
      <c r="C110" s="10" t="s">
        <v>316</v>
      </c>
      <c r="D110" s="9" t="s">
        <v>56</v>
      </c>
      <c r="E110" s="9" t="s">
        <v>95</v>
      </c>
      <c r="F110" s="9" t="s">
        <v>96</v>
      </c>
      <c r="G110" s="9" t="s">
        <v>247</v>
      </c>
      <c r="H110" s="9" t="s">
        <v>248</v>
      </c>
      <c r="I110" s="11">
        <v>40000</v>
      </c>
      <c r="J110" s="11"/>
      <c r="K110" s="11"/>
      <c r="L110" s="11"/>
      <c r="M110" s="11"/>
      <c r="N110" s="11"/>
      <c r="O110" s="11"/>
      <c r="P110" s="25"/>
      <c r="Q110" s="11"/>
      <c r="R110" s="11">
        <v>40000</v>
      </c>
      <c r="S110" s="11">
        <v>40000</v>
      </c>
      <c r="T110" s="11"/>
      <c r="U110" s="11"/>
      <c r="V110" s="11"/>
      <c r="W110" s="11"/>
    </row>
    <row r="111" ht="18.75" customHeight="1" spans="1:23">
      <c r="A111" s="9" t="s">
        <v>228</v>
      </c>
      <c r="B111" s="9" t="s">
        <v>317</v>
      </c>
      <c r="C111" s="10" t="s">
        <v>316</v>
      </c>
      <c r="D111" s="9" t="s">
        <v>56</v>
      </c>
      <c r="E111" s="9" t="s">
        <v>95</v>
      </c>
      <c r="F111" s="9" t="s">
        <v>96</v>
      </c>
      <c r="G111" s="9" t="s">
        <v>230</v>
      </c>
      <c r="H111" s="9" t="s">
        <v>231</v>
      </c>
      <c r="I111" s="11">
        <v>20000</v>
      </c>
      <c r="J111" s="11"/>
      <c r="K111" s="11"/>
      <c r="L111" s="11"/>
      <c r="M111" s="11"/>
      <c r="N111" s="11"/>
      <c r="O111" s="11"/>
      <c r="P111" s="25"/>
      <c r="Q111" s="11"/>
      <c r="R111" s="11">
        <v>20000</v>
      </c>
      <c r="S111" s="11">
        <v>20000</v>
      </c>
      <c r="T111" s="11"/>
      <c r="U111" s="11"/>
      <c r="V111" s="11"/>
      <c r="W111" s="11"/>
    </row>
    <row r="112" ht="18.75" customHeight="1" spans="1:23">
      <c r="A112" s="9" t="s">
        <v>228</v>
      </c>
      <c r="B112" s="9" t="s">
        <v>317</v>
      </c>
      <c r="C112" s="10" t="s">
        <v>316</v>
      </c>
      <c r="D112" s="9" t="s">
        <v>56</v>
      </c>
      <c r="E112" s="9" t="s">
        <v>95</v>
      </c>
      <c r="F112" s="9" t="s">
        <v>96</v>
      </c>
      <c r="G112" s="9" t="s">
        <v>265</v>
      </c>
      <c r="H112" s="9" t="s">
        <v>266</v>
      </c>
      <c r="I112" s="11">
        <v>20000</v>
      </c>
      <c r="J112" s="11"/>
      <c r="K112" s="11"/>
      <c r="L112" s="11"/>
      <c r="M112" s="11"/>
      <c r="N112" s="11"/>
      <c r="O112" s="11"/>
      <c r="P112" s="25"/>
      <c r="Q112" s="11"/>
      <c r="R112" s="11">
        <v>20000</v>
      </c>
      <c r="S112" s="11">
        <v>20000</v>
      </c>
      <c r="T112" s="11"/>
      <c r="U112" s="11"/>
      <c r="V112" s="11"/>
      <c r="W112" s="11"/>
    </row>
    <row r="113" ht="18.75" customHeight="1" spans="1:23">
      <c r="A113" s="9" t="s">
        <v>228</v>
      </c>
      <c r="B113" s="9" t="s">
        <v>317</v>
      </c>
      <c r="C113" s="10" t="s">
        <v>316</v>
      </c>
      <c r="D113" s="9" t="s">
        <v>56</v>
      </c>
      <c r="E113" s="9" t="s">
        <v>95</v>
      </c>
      <c r="F113" s="9" t="s">
        <v>96</v>
      </c>
      <c r="G113" s="9" t="s">
        <v>267</v>
      </c>
      <c r="H113" s="9" t="s">
        <v>268</v>
      </c>
      <c r="I113" s="11">
        <v>20000</v>
      </c>
      <c r="J113" s="11"/>
      <c r="K113" s="11"/>
      <c r="L113" s="11"/>
      <c r="M113" s="11"/>
      <c r="N113" s="11"/>
      <c r="O113" s="11"/>
      <c r="P113" s="25"/>
      <c r="Q113" s="11"/>
      <c r="R113" s="11">
        <v>20000</v>
      </c>
      <c r="S113" s="11">
        <v>20000</v>
      </c>
      <c r="T113" s="11"/>
      <c r="U113" s="11"/>
      <c r="V113" s="11"/>
      <c r="W113" s="11"/>
    </row>
    <row r="114" ht="18.75" customHeight="1" spans="1:23">
      <c r="A114" s="9" t="s">
        <v>228</v>
      </c>
      <c r="B114" s="9" t="s">
        <v>317</v>
      </c>
      <c r="C114" s="10" t="s">
        <v>316</v>
      </c>
      <c r="D114" s="9" t="s">
        <v>56</v>
      </c>
      <c r="E114" s="9" t="s">
        <v>95</v>
      </c>
      <c r="F114" s="9" t="s">
        <v>96</v>
      </c>
      <c r="G114" s="9" t="s">
        <v>259</v>
      </c>
      <c r="H114" s="9" t="s">
        <v>260</v>
      </c>
      <c r="I114" s="11">
        <v>20000</v>
      </c>
      <c r="J114" s="11"/>
      <c r="K114" s="11"/>
      <c r="L114" s="11"/>
      <c r="M114" s="11"/>
      <c r="N114" s="11"/>
      <c r="O114" s="11"/>
      <c r="P114" s="25"/>
      <c r="Q114" s="11"/>
      <c r="R114" s="11">
        <v>20000</v>
      </c>
      <c r="S114" s="11">
        <v>20000</v>
      </c>
      <c r="T114" s="11"/>
      <c r="U114" s="11"/>
      <c r="V114" s="11"/>
      <c r="W114" s="11"/>
    </row>
    <row r="115" ht="18.75" customHeight="1" spans="1:23">
      <c r="A115" s="9" t="s">
        <v>228</v>
      </c>
      <c r="B115" s="9" t="s">
        <v>317</v>
      </c>
      <c r="C115" s="10" t="s">
        <v>316</v>
      </c>
      <c r="D115" s="9" t="s">
        <v>56</v>
      </c>
      <c r="E115" s="9" t="s">
        <v>95</v>
      </c>
      <c r="F115" s="9" t="s">
        <v>96</v>
      </c>
      <c r="G115" s="9" t="s">
        <v>232</v>
      </c>
      <c r="H115" s="9" t="s">
        <v>233</v>
      </c>
      <c r="I115" s="11">
        <v>30000</v>
      </c>
      <c r="J115" s="11"/>
      <c r="K115" s="11"/>
      <c r="L115" s="11"/>
      <c r="M115" s="11"/>
      <c r="N115" s="11"/>
      <c r="O115" s="11"/>
      <c r="P115" s="25"/>
      <c r="Q115" s="11"/>
      <c r="R115" s="11">
        <v>30000</v>
      </c>
      <c r="S115" s="11">
        <v>30000</v>
      </c>
      <c r="T115" s="11"/>
      <c r="U115" s="11"/>
      <c r="V115" s="11"/>
      <c r="W115" s="11"/>
    </row>
    <row r="116" ht="18.75" customHeight="1" spans="1:23">
      <c r="A116" s="9" t="s">
        <v>228</v>
      </c>
      <c r="B116" s="9" t="s">
        <v>317</v>
      </c>
      <c r="C116" s="10" t="s">
        <v>316</v>
      </c>
      <c r="D116" s="9" t="s">
        <v>56</v>
      </c>
      <c r="E116" s="9" t="s">
        <v>95</v>
      </c>
      <c r="F116" s="9" t="s">
        <v>96</v>
      </c>
      <c r="G116" s="9" t="s">
        <v>232</v>
      </c>
      <c r="H116" s="9" t="s">
        <v>233</v>
      </c>
      <c r="I116" s="11">
        <v>450000</v>
      </c>
      <c r="J116" s="11"/>
      <c r="K116" s="11"/>
      <c r="L116" s="11"/>
      <c r="M116" s="11"/>
      <c r="N116" s="11"/>
      <c r="O116" s="11"/>
      <c r="P116" s="25"/>
      <c r="Q116" s="11"/>
      <c r="R116" s="11">
        <v>450000</v>
      </c>
      <c r="S116" s="11">
        <v>450000</v>
      </c>
      <c r="T116" s="11"/>
      <c r="U116" s="11"/>
      <c r="V116" s="11"/>
      <c r="W116" s="11"/>
    </row>
    <row r="117" ht="18.75" customHeight="1" spans="1:23">
      <c r="A117" s="9" t="s">
        <v>228</v>
      </c>
      <c r="B117" s="9" t="s">
        <v>317</v>
      </c>
      <c r="C117" s="10" t="s">
        <v>316</v>
      </c>
      <c r="D117" s="9" t="s">
        <v>56</v>
      </c>
      <c r="E117" s="9" t="s">
        <v>95</v>
      </c>
      <c r="F117" s="9" t="s">
        <v>96</v>
      </c>
      <c r="G117" s="9" t="s">
        <v>239</v>
      </c>
      <c r="H117" s="9" t="s">
        <v>240</v>
      </c>
      <c r="I117" s="11">
        <v>2500000</v>
      </c>
      <c r="J117" s="11"/>
      <c r="K117" s="11"/>
      <c r="L117" s="11"/>
      <c r="M117" s="11"/>
      <c r="N117" s="11"/>
      <c r="O117" s="11"/>
      <c r="P117" s="25"/>
      <c r="Q117" s="11"/>
      <c r="R117" s="11">
        <v>2500000</v>
      </c>
      <c r="S117" s="11">
        <v>2500000</v>
      </c>
      <c r="T117" s="11"/>
      <c r="U117" s="11"/>
      <c r="V117" s="11"/>
      <c r="W117" s="11"/>
    </row>
    <row r="118" ht="18.75" customHeight="1" spans="1:23">
      <c r="A118" s="9" t="s">
        <v>228</v>
      </c>
      <c r="B118" s="9" t="s">
        <v>317</v>
      </c>
      <c r="C118" s="10" t="s">
        <v>316</v>
      </c>
      <c r="D118" s="9" t="s">
        <v>56</v>
      </c>
      <c r="E118" s="9" t="s">
        <v>95</v>
      </c>
      <c r="F118" s="9" t="s">
        <v>96</v>
      </c>
      <c r="G118" s="9" t="s">
        <v>234</v>
      </c>
      <c r="H118" s="9" t="s">
        <v>235</v>
      </c>
      <c r="I118" s="11">
        <v>350000</v>
      </c>
      <c r="J118" s="11"/>
      <c r="K118" s="11"/>
      <c r="L118" s="11"/>
      <c r="M118" s="11"/>
      <c r="N118" s="11"/>
      <c r="O118" s="11"/>
      <c r="P118" s="25"/>
      <c r="Q118" s="11"/>
      <c r="R118" s="11">
        <v>350000</v>
      </c>
      <c r="S118" s="11">
        <v>350000</v>
      </c>
      <c r="T118" s="11"/>
      <c r="U118" s="11"/>
      <c r="V118" s="11"/>
      <c r="W118" s="11"/>
    </row>
    <row r="119" ht="18.75" customHeight="1" spans="1:23">
      <c r="A119" s="9" t="s">
        <v>228</v>
      </c>
      <c r="B119" s="9" t="s">
        <v>317</v>
      </c>
      <c r="C119" s="10" t="s">
        <v>316</v>
      </c>
      <c r="D119" s="9" t="s">
        <v>56</v>
      </c>
      <c r="E119" s="9" t="s">
        <v>95</v>
      </c>
      <c r="F119" s="9" t="s">
        <v>96</v>
      </c>
      <c r="G119" s="9" t="s">
        <v>241</v>
      </c>
      <c r="H119" s="9" t="s">
        <v>242</v>
      </c>
      <c r="I119" s="11">
        <v>50000</v>
      </c>
      <c r="J119" s="11"/>
      <c r="K119" s="11"/>
      <c r="L119" s="11"/>
      <c r="M119" s="11"/>
      <c r="N119" s="11"/>
      <c r="O119" s="11"/>
      <c r="P119" s="25"/>
      <c r="Q119" s="11"/>
      <c r="R119" s="11">
        <v>50000</v>
      </c>
      <c r="S119" s="11">
        <v>50000</v>
      </c>
      <c r="T119" s="11"/>
      <c r="U119" s="11"/>
      <c r="V119" s="11"/>
      <c r="W119" s="11"/>
    </row>
    <row r="120" ht="18.75" customHeight="1" spans="1:23">
      <c r="A120" s="25"/>
      <c r="B120" s="25"/>
      <c r="C120" s="10" t="s">
        <v>318</v>
      </c>
      <c r="D120" s="25"/>
      <c r="E120" s="25"/>
      <c r="F120" s="25"/>
      <c r="G120" s="25"/>
      <c r="H120" s="25"/>
      <c r="I120" s="11">
        <v>180000</v>
      </c>
      <c r="J120" s="11"/>
      <c r="K120" s="11"/>
      <c r="L120" s="11"/>
      <c r="M120" s="11"/>
      <c r="N120" s="11"/>
      <c r="O120" s="11"/>
      <c r="P120" s="25"/>
      <c r="Q120" s="11"/>
      <c r="R120" s="11">
        <v>180000</v>
      </c>
      <c r="S120" s="11">
        <v>180000</v>
      </c>
      <c r="T120" s="11"/>
      <c r="U120" s="11"/>
      <c r="V120" s="11"/>
      <c r="W120" s="11"/>
    </row>
    <row r="121" ht="18.75" customHeight="1" spans="1:23">
      <c r="A121" s="9" t="s">
        <v>228</v>
      </c>
      <c r="B121" s="9" t="s">
        <v>319</v>
      </c>
      <c r="C121" s="10" t="s">
        <v>318</v>
      </c>
      <c r="D121" s="9" t="s">
        <v>56</v>
      </c>
      <c r="E121" s="9" t="s">
        <v>95</v>
      </c>
      <c r="F121" s="9" t="s">
        <v>96</v>
      </c>
      <c r="G121" s="9" t="s">
        <v>239</v>
      </c>
      <c r="H121" s="9" t="s">
        <v>240</v>
      </c>
      <c r="I121" s="11">
        <v>45000</v>
      </c>
      <c r="J121" s="11"/>
      <c r="K121" s="11"/>
      <c r="L121" s="11"/>
      <c r="M121" s="11"/>
      <c r="N121" s="11"/>
      <c r="O121" s="11"/>
      <c r="P121" s="25"/>
      <c r="Q121" s="11"/>
      <c r="R121" s="11">
        <v>45000</v>
      </c>
      <c r="S121" s="11">
        <v>45000</v>
      </c>
      <c r="T121" s="11"/>
      <c r="U121" s="11"/>
      <c r="V121" s="11"/>
      <c r="W121" s="11"/>
    </row>
    <row r="122" ht="18.75" customHeight="1" spans="1:23">
      <c r="A122" s="9" t="s">
        <v>228</v>
      </c>
      <c r="B122" s="9" t="s">
        <v>319</v>
      </c>
      <c r="C122" s="10" t="s">
        <v>318</v>
      </c>
      <c r="D122" s="9" t="s">
        <v>56</v>
      </c>
      <c r="E122" s="9" t="s">
        <v>95</v>
      </c>
      <c r="F122" s="9" t="s">
        <v>96</v>
      </c>
      <c r="G122" s="9" t="s">
        <v>255</v>
      </c>
      <c r="H122" s="9" t="s">
        <v>256</v>
      </c>
      <c r="I122" s="11">
        <v>60000</v>
      </c>
      <c r="J122" s="11"/>
      <c r="K122" s="11"/>
      <c r="L122" s="11"/>
      <c r="M122" s="11"/>
      <c r="N122" s="11"/>
      <c r="O122" s="11"/>
      <c r="P122" s="25"/>
      <c r="Q122" s="11"/>
      <c r="R122" s="11">
        <v>60000</v>
      </c>
      <c r="S122" s="11">
        <v>60000</v>
      </c>
      <c r="T122" s="11"/>
      <c r="U122" s="11"/>
      <c r="V122" s="11"/>
      <c r="W122" s="11"/>
    </row>
    <row r="123" ht="18.75" customHeight="1" spans="1:23">
      <c r="A123" s="9" t="s">
        <v>228</v>
      </c>
      <c r="B123" s="9" t="s">
        <v>319</v>
      </c>
      <c r="C123" s="10" t="s">
        <v>318</v>
      </c>
      <c r="D123" s="9" t="s">
        <v>56</v>
      </c>
      <c r="E123" s="9" t="s">
        <v>95</v>
      </c>
      <c r="F123" s="9" t="s">
        <v>96</v>
      </c>
      <c r="G123" s="9" t="s">
        <v>241</v>
      </c>
      <c r="H123" s="9" t="s">
        <v>242</v>
      </c>
      <c r="I123" s="11">
        <v>30000</v>
      </c>
      <c r="J123" s="11"/>
      <c r="K123" s="11"/>
      <c r="L123" s="11"/>
      <c r="M123" s="11"/>
      <c r="N123" s="11"/>
      <c r="O123" s="11"/>
      <c r="P123" s="25"/>
      <c r="Q123" s="11"/>
      <c r="R123" s="11">
        <v>30000</v>
      </c>
      <c r="S123" s="11">
        <v>30000</v>
      </c>
      <c r="T123" s="11"/>
      <c r="U123" s="11"/>
      <c r="V123" s="11"/>
      <c r="W123" s="11"/>
    </row>
    <row r="124" ht="18.75" customHeight="1" spans="1:23">
      <c r="A124" s="9" t="s">
        <v>228</v>
      </c>
      <c r="B124" s="9" t="s">
        <v>319</v>
      </c>
      <c r="C124" s="10" t="s">
        <v>318</v>
      </c>
      <c r="D124" s="9" t="s">
        <v>56</v>
      </c>
      <c r="E124" s="9" t="s">
        <v>95</v>
      </c>
      <c r="F124" s="9" t="s">
        <v>96</v>
      </c>
      <c r="G124" s="9" t="s">
        <v>282</v>
      </c>
      <c r="H124" s="9" t="s">
        <v>283</v>
      </c>
      <c r="I124" s="11">
        <v>45000</v>
      </c>
      <c r="J124" s="11"/>
      <c r="K124" s="11"/>
      <c r="L124" s="11"/>
      <c r="M124" s="11"/>
      <c r="N124" s="11"/>
      <c r="O124" s="11"/>
      <c r="P124" s="25"/>
      <c r="Q124" s="11"/>
      <c r="R124" s="11">
        <v>45000</v>
      </c>
      <c r="S124" s="11">
        <v>45000</v>
      </c>
      <c r="T124" s="11"/>
      <c r="U124" s="11"/>
      <c r="V124" s="11"/>
      <c r="W124" s="11"/>
    </row>
    <row r="125" ht="18.75" customHeight="1" spans="1:23">
      <c r="A125" s="25"/>
      <c r="B125" s="25"/>
      <c r="C125" s="10" t="s">
        <v>320</v>
      </c>
      <c r="D125" s="25"/>
      <c r="E125" s="25"/>
      <c r="F125" s="25"/>
      <c r="G125" s="25"/>
      <c r="H125" s="25"/>
      <c r="I125" s="11">
        <v>15000</v>
      </c>
      <c r="J125" s="11"/>
      <c r="K125" s="11"/>
      <c r="L125" s="11"/>
      <c r="M125" s="11"/>
      <c r="N125" s="11"/>
      <c r="O125" s="11"/>
      <c r="P125" s="25"/>
      <c r="Q125" s="11"/>
      <c r="R125" s="11">
        <v>15000</v>
      </c>
      <c r="S125" s="11"/>
      <c r="T125" s="11"/>
      <c r="U125" s="11"/>
      <c r="V125" s="11"/>
      <c r="W125" s="11">
        <v>15000</v>
      </c>
    </row>
    <row r="126" ht="18.75" customHeight="1" spans="1:23">
      <c r="A126" s="9" t="s">
        <v>228</v>
      </c>
      <c r="B126" s="9" t="s">
        <v>321</v>
      </c>
      <c r="C126" s="10" t="s">
        <v>320</v>
      </c>
      <c r="D126" s="9" t="s">
        <v>56</v>
      </c>
      <c r="E126" s="9" t="s">
        <v>95</v>
      </c>
      <c r="F126" s="9" t="s">
        <v>96</v>
      </c>
      <c r="G126" s="9" t="s">
        <v>212</v>
      </c>
      <c r="H126" s="9" t="s">
        <v>213</v>
      </c>
      <c r="I126" s="11">
        <v>15000</v>
      </c>
      <c r="J126" s="11"/>
      <c r="K126" s="11"/>
      <c r="L126" s="11"/>
      <c r="M126" s="11"/>
      <c r="N126" s="11"/>
      <c r="O126" s="11"/>
      <c r="P126" s="25"/>
      <c r="Q126" s="11"/>
      <c r="R126" s="11">
        <v>15000</v>
      </c>
      <c r="S126" s="11"/>
      <c r="T126" s="11"/>
      <c r="U126" s="11"/>
      <c r="V126" s="11"/>
      <c r="W126" s="11">
        <v>15000</v>
      </c>
    </row>
    <row r="127" ht="18.75" customHeight="1" spans="1:23">
      <c r="A127" s="25"/>
      <c r="B127" s="25"/>
      <c r="C127" s="10" t="s">
        <v>322</v>
      </c>
      <c r="D127" s="25"/>
      <c r="E127" s="25"/>
      <c r="F127" s="25"/>
      <c r="G127" s="25"/>
      <c r="H127" s="25"/>
      <c r="I127" s="11">
        <v>149760</v>
      </c>
      <c r="J127" s="11">
        <v>149760</v>
      </c>
      <c r="K127" s="11">
        <v>149760</v>
      </c>
      <c r="L127" s="11"/>
      <c r="M127" s="11"/>
      <c r="N127" s="11"/>
      <c r="O127" s="11"/>
      <c r="P127" s="25"/>
      <c r="Q127" s="11"/>
      <c r="R127" s="11"/>
      <c r="S127" s="11"/>
      <c r="T127" s="11"/>
      <c r="U127" s="11"/>
      <c r="V127" s="11"/>
      <c r="W127" s="11"/>
    </row>
    <row r="128" ht="18.75" customHeight="1" spans="1:23">
      <c r="A128" s="9" t="s">
        <v>228</v>
      </c>
      <c r="B128" s="9" t="s">
        <v>323</v>
      </c>
      <c r="C128" s="10" t="s">
        <v>322</v>
      </c>
      <c r="D128" s="9" t="s">
        <v>56</v>
      </c>
      <c r="E128" s="9" t="s">
        <v>87</v>
      </c>
      <c r="F128" s="9" t="s">
        <v>88</v>
      </c>
      <c r="G128" s="9" t="s">
        <v>300</v>
      </c>
      <c r="H128" s="9" t="s">
        <v>301</v>
      </c>
      <c r="I128" s="11">
        <v>149760</v>
      </c>
      <c r="J128" s="11">
        <v>149760</v>
      </c>
      <c r="K128" s="11">
        <v>149760</v>
      </c>
      <c r="L128" s="11"/>
      <c r="M128" s="11"/>
      <c r="N128" s="11"/>
      <c r="O128" s="11"/>
      <c r="P128" s="25"/>
      <c r="Q128" s="11"/>
      <c r="R128" s="11"/>
      <c r="S128" s="11"/>
      <c r="T128" s="11"/>
      <c r="U128" s="11"/>
      <c r="V128" s="11"/>
      <c r="W128" s="11"/>
    </row>
    <row r="129" ht="18.75" customHeight="1" spans="1:23">
      <c r="A129" s="25"/>
      <c r="B129" s="25"/>
      <c r="C129" s="10" t="s">
        <v>324</v>
      </c>
      <c r="D129" s="25"/>
      <c r="E129" s="25"/>
      <c r="F129" s="25"/>
      <c r="G129" s="25"/>
      <c r="H129" s="25"/>
      <c r="I129" s="11">
        <v>106409</v>
      </c>
      <c r="J129" s="11">
        <v>106409</v>
      </c>
      <c r="K129" s="11">
        <v>106409</v>
      </c>
      <c r="L129" s="11"/>
      <c r="M129" s="11"/>
      <c r="N129" s="11"/>
      <c r="O129" s="11"/>
      <c r="P129" s="25"/>
      <c r="Q129" s="11"/>
      <c r="R129" s="11"/>
      <c r="S129" s="11"/>
      <c r="T129" s="11"/>
      <c r="U129" s="11"/>
      <c r="V129" s="11"/>
      <c r="W129" s="11"/>
    </row>
    <row r="130" ht="18.75" customHeight="1" spans="1:23">
      <c r="A130" s="9" t="s">
        <v>237</v>
      </c>
      <c r="B130" s="9" t="s">
        <v>325</v>
      </c>
      <c r="C130" s="10" t="s">
        <v>324</v>
      </c>
      <c r="D130" s="9" t="s">
        <v>56</v>
      </c>
      <c r="E130" s="9" t="s">
        <v>101</v>
      </c>
      <c r="F130" s="9" t="s">
        <v>102</v>
      </c>
      <c r="G130" s="9" t="s">
        <v>234</v>
      </c>
      <c r="H130" s="9" t="s">
        <v>235</v>
      </c>
      <c r="I130" s="11">
        <v>106409</v>
      </c>
      <c r="J130" s="11">
        <v>106409</v>
      </c>
      <c r="K130" s="11">
        <v>106409</v>
      </c>
      <c r="L130" s="11"/>
      <c r="M130" s="11"/>
      <c r="N130" s="11"/>
      <c r="O130" s="11"/>
      <c r="P130" s="25"/>
      <c r="Q130" s="11"/>
      <c r="R130" s="11"/>
      <c r="S130" s="11"/>
      <c r="T130" s="11"/>
      <c r="U130" s="11"/>
      <c r="V130" s="11"/>
      <c r="W130" s="11"/>
    </row>
    <row r="131" ht="18.75" customHeight="1" spans="1:23">
      <c r="A131" s="25"/>
      <c r="B131" s="25"/>
      <c r="C131" s="10" t="s">
        <v>326</v>
      </c>
      <c r="D131" s="25"/>
      <c r="E131" s="25"/>
      <c r="F131" s="25"/>
      <c r="G131" s="25"/>
      <c r="H131" s="25"/>
      <c r="I131" s="11">
        <v>4754200</v>
      </c>
      <c r="J131" s="11"/>
      <c r="K131" s="11"/>
      <c r="L131" s="11"/>
      <c r="M131" s="11"/>
      <c r="N131" s="11"/>
      <c r="O131" s="11"/>
      <c r="P131" s="25"/>
      <c r="Q131" s="11"/>
      <c r="R131" s="11">
        <v>4754200</v>
      </c>
      <c r="S131" s="11">
        <v>4754200</v>
      </c>
      <c r="T131" s="11"/>
      <c r="U131" s="11"/>
      <c r="V131" s="11"/>
      <c r="W131" s="11"/>
    </row>
    <row r="132" ht="18.75" customHeight="1" spans="1:23">
      <c r="A132" s="9" t="s">
        <v>228</v>
      </c>
      <c r="B132" s="9" t="s">
        <v>327</v>
      </c>
      <c r="C132" s="10" t="s">
        <v>326</v>
      </c>
      <c r="D132" s="9" t="s">
        <v>56</v>
      </c>
      <c r="E132" s="9" t="s">
        <v>95</v>
      </c>
      <c r="F132" s="9" t="s">
        <v>96</v>
      </c>
      <c r="G132" s="9" t="s">
        <v>247</v>
      </c>
      <c r="H132" s="9" t="s">
        <v>248</v>
      </c>
      <c r="I132" s="11">
        <v>57545</v>
      </c>
      <c r="J132" s="11"/>
      <c r="K132" s="11"/>
      <c r="L132" s="11"/>
      <c r="M132" s="11"/>
      <c r="N132" s="11"/>
      <c r="O132" s="11"/>
      <c r="P132" s="25"/>
      <c r="Q132" s="11"/>
      <c r="R132" s="11">
        <v>57545</v>
      </c>
      <c r="S132" s="11">
        <v>57545</v>
      </c>
      <c r="T132" s="11"/>
      <c r="U132" s="11"/>
      <c r="V132" s="11"/>
      <c r="W132" s="11"/>
    </row>
    <row r="133" ht="18.75" customHeight="1" spans="1:23">
      <c r="A133" s="9" t="s">
        <v>228</v>
      </c>
      <c r="B133" s="9" t="s">
        <v>327</v>
      </c>
      <c r="C133" s="10" t="s">
        <v>326</v>
      </c>
      <c r="D133" s="9" t="s">
        <v>56</v>
      </c>
      <c r="E133" s="9" t="s">
        <v>95</v>
      </c>
      <c r="F133" s="9" t="s">
        <v>96</v>
      </c>
      <c r="G133" s="9" t="s">
        <v>247</v>
      </c>
      <c r="H133" s="9" t="s">
        <v>248</v>
      </c>
      <c r="I133" s="11">
        <v>5880</v>
      </c>
      <c r="J133" s="11"/>
      <c r="K133" s="11"/>
      <c r="L133" s="11"/>
      <c r="M133" s="11"/>
      <c r="N133" s="11"/>
      <c r="O133" s="11"/>
      <c r="P133" s="25"/>
      <c r="Q133" s="11"/>
      <c r="R133" s="11">
        <v>5880</v>
      </c>
      <c r="S133" s="11">
        <v>5880</v>
      </c>
      <c r="T133" s="11"/>
      <c r="U133" s="11"/>
      <c r="V133" s="11"/>
      <c r="W133" s="11"/>
    </row>
    <row r="134" ht="18.75" customHeight="1" spans="1:23">
      <c r="A134" s="9" t="s">
        <v>228</v>
      </c>
      <c r="B134" s="9" t="s">
        <v>327</v>
      </c>
      <c r="C134" s="10" t="s">
        <v>326</v>
      </c>
      <c r="D134" s="9" t="s">
        <v>56</v>
      </c>
      <c r="E134" s="9" t="s">
        <v>95</v>
      </c>
      <c r="F134" s="9" t="s">
        <v>96</v>
      </c>
      <c r="G134" s="9" t="s">
        <v>230</v>
      </c>
      <c r="H134" s="9" t="s">
        <v>231</v>
      </c>
      <c r="I134" s="11">
        <v>10000</v>
      </c>
      <c r="J134" s="11"/>
      <c r="K134" s="11"/>
      <c r="L134" s="11"/>
      <c r="M134" s="11"/>
      <c r="N134" s="11"/>
      <c r="O134" s="11"/>
      <c r="P134" s="25"/>
      <c r="Q134" s="11"/>
      <c r="R134" s="11">
        <v>10000</v>
      </c>
      <c r="S134" s="11">
        <v>10000</v>
      </c>
      <c r="T134" s="11"/>
      <c r="U134" s="11"/>
      <c r="V134" s="11"/>
      <c r="W134" s="11"/>
    </row>
    <row r="135" ht="18.75" customHeight="1" spans="1:23">
      <c r="A135" s="9" t="s">
        <v>228</v>
      </c>
      <c r="B135" s="9" t="s">
        <v>327</v>
      </c>
      <c r="C135" s="10" t="s">
        <v>326</v>
      </c>
      <c r="D135" s="9" t="s">
        <v>56</v>
      </c>
      <c r="E135" s="9" t="s">
        <v>95</v>
      </c>
      <c r="F135" s="9" t="s">
        <v>96</v>
      </c>
      <c r="G135" s="9" t="s">
        <v>265</v>
      </c>
      <c r="H135" s="9" t="s">
        <v>266</v>
      </c>
      <c r="I135" s="11">
        <v>6000</v>
      </c>
      <c r="J135" s="11"/>
      <c r="K135" s="11"/>
      <c r="L135" s="11"/>
      <c r="M135" s="11"/>
      <c r="N135" s="11"/>
      <c r="O135" s="11"/>
      <c r="P135" s="25"/>
      <c r="Q135" s="11"/>
      <c r="R135" s="11">
        <v>6000</v>
      </c>
      <c r="S135" s="11">
        <v>6000</v>
      </c>
      <c r="T135" s="11"/>
      <c r="U135" s="11"/>
      <c r="V135" s="11"/>
      <c r="W135" s="11"/>
    </row>
    <row r="136" ht="18.75" customHeight="1" spans="1:23">
      <c r="A136" s="9" t="s">
        <v>228</v>
      </c>
      <c r="B136" s="9" t="s">
        <v>327</v>
      </c>
      <c r="C136" s="10" t="s">
        <v>326</v>
      </c>
      <c r="D136" s="9" t="s">
        <v>56</v>
      </c>
      <c r="E136" s="9" t="s">
        <v>95</v>
      </c>
      <c r="F136" s="9" t="s">
        <v>96</v>
      </c>
      <c r="G136" s="9" t="s">
        <v>267</v>
      </c>
      <c r="H136" s="9" t="s">
        <v>268</v>
      </c>
      <c r="I136" s="11">
        <v>12000</v>
      </c>
      <c r="J136" s="11"/>
      <c r="K136" s="11"/>
      <c r="L136" s="11"/>
      <c r="M136" s="11"/>
      <c r="N136" s="11"/>
      <c r="O136" s="11"/>
      <c r="P136" s="25"/>
      <c r="Q136" s="11"/>
      <c r="R136" s="11">
        <v>12000</v>
      </c>
      <c r="S136" s="11">
        <v>12000</v>
      </c>
      <c r="T136" s="11"/>
      <c r="U136" s="11"/>
      <c r="V136" s="11"/>
      <c r="W136" s="11"/>
    </row>
    <row r="137" ht="18.75" customHeight="1" spans="1:23">
      <c r="A137" s="9" t="s">
        <v>228</v>
      </c>
      <c r="B137" s="9" t="s">
        <v>327</v>
      </c>
      <c r="C137" s="10" t="s">
        <v>326</v>
      </c>
      <c r="D137" s="9" t="s">
        <v>56</v>
      </c>
      <c r="E137" s="9" t="s">
        <v>95</v>
      </c>
      <c r="F137" s="9" t="s">
        <v>96</v>
      </c>
      <c r="G137" s="9" t="s">
        <v>259</v>
      </c>
      <c r="H137" s="9" t="s">
        <v>260</v>
      </c>
      <c r="I137" s="11">
        <v>10540</v>
      </c>
      <c r="J137" s="11"/>
      <c r="K137" s="11"/>
      <c r="L137" s="11"/>
      <c r="M137" s="11"/>
      <c r="N137" s="11"/>
      <c r="O137" s="11"/>
      <c r="P137" s="25"/>
      <c r="Q137" s="11"/>
      <c r="R137" s="11">
        <v>10540</v>
      </c>
      <c r="S137" s="11">
        <v>10540</v>
      </c>
      <c r="T137" s="11"/>
      <c r="U137" s="11"/>
      <c r="V137" s="11"/>
      <c r="W137" s="11"/>
    </row>
    <row r="138" ht="18.75" customHeight="1" spans="1:23">
      <c r="A138" s="9" t="s">
        <v>228</v>
      </c>
      <c r="B138" s="9" t="s">
        <v>327</v>
      </c>
      <c r="C138" s="10" t="s">
        <v>326</v>
      </c>
      <c r="D138" s="9" t="s">
        <v>56</v>
      </c>
      <c r="E138" s="9" t="s">
        <v>95</v>
      </c>
      <c r="F138" s="9" t="s">
        <v>96</v>
      </c>
      <c r="G138" s="9" t="s">
        <v>253</v>
      </c>
      <c r="H138" s="9" t="s">
        <v>254</v>
      </c>
      <c r="I138" s="11">
        <v>16000</v>
      </c>
      <c r="J138" s="11"/>
      <c r="K138" s="11"/>
      <c r="L138" s="11"/>
      <c r="M138" s="11"/>
      <c r="N138" s="11"/>
      <c r="O138" s="11"/>
      <c r="P138" s="25"/>
      <c r="Q138" s="11"/>
      <c r="R138" s="11">
        <v>16000</v>
      </c>
      <c r="S138" s="11">
        <v>16000</v>
      </c>
      <c r="T138" s="11"/>
      <c r="U138" s="11"/>
      <c r="V138" s="11"/>
      <c r="W138" s="11"/>
    </row>
    <row r="139" ht="18.75" customHeight="1" spans="1:23">
      <c r="A139" s="9" t="s">
        <v>228</v>
      </c>
      <c r="B139" s="9" t="s">
        <v>327</v>
      </c>
      <c r="C139" s="10" t="s">
        <v>326</v>
      </c>
      <c r="D139" s="9" t="s">
        <v>56</v>
      </c>
      <c r="E139" s="9" t="s">
        <v>95</v>
      </c>
      <c r="F139" s="9" t="s">
        <v>96</v>
      </c>
      <c r="G139" s="9" t="s">
        <v>232</v>
      </c>
      <c r="H139" s="9" t="s">
        <v>233</v>
      </c>
      <c r="I139" s="11">
        <v>14156</v>
      </c>
      <c r="J139" s="11"/>
      <c r="K139" s="11"/>
      <c r="L139" s="11"/>
      <c r="M139" s="11"/>
      <c r="N139" s="11"/>
      <c r="O139" s="11"/>
      <c r="P139" s="25"/>
      <c r="Q139" s="11"/>
      <c r="R139" s="11">
        <v>14156</v>
      </c>
      <c r="S139" s="11">
        <v>14156</v>
      </c>
      <c r="T139" s="11"/>
      <c r="U139" s="11"/>
      <c r="V139" s="11"/>
      <c r="W139" s="11"/>
    </row>
    <row r="140" ht="18.75" customHeight="1" spans="1:23">
      <c r="A140" s="9" t="s">
        <v>228</v>
      </c>
      <c r="B140" s="9" t="s">
        <v>327</v>
      </c>
      <c r="C140" s="10" t="s">
        <v>326</v>
      </c>
      <c r="D140" s="9" t="s">
        <v>56</v>
      </c>
      <c r="E140" s="9" t="s">
        <v>95</v>
      </c>
      <c r="F140" s="9" t="s">
        <v>96</v>
      </c>
      <c r="G140" s="9" t="s">
        <v>271</v>
      </c>
      <c r="H140" s="9" t="s">
        <v>272</v>
      </c>
      <c r="I140" s="11">
        <v>30000</v>
      </c>
      <c r="J140" s="11"/>
      <c r="K140" s="11"/>
      <c r="L140" s="11"/>
      <c r="M140" s="11"/>
      <c r="N140" s="11"/>
      <c r="O140" s="11"/>
      <c r="P140" s="25"/>
      <c r="Q140" s="11"/>
      <c r="R140" s="11">
        <v>30000</v>
      </c>
      <c r="S140" s="11">
        <v>30000</v>
      </c>
      <c r="T140" s="11"/>
      <c r="U140" s="11"/>
      <c r="V140" s="11"/>
      <c r="W140" s="11"/>
    </row>
    <row r="141" ht="18.75" customHeight="1" spans="1:23">
      <c r="A141" s="9" t="s">
        <v>228</v>
      </c>
      <c r="B141" s="9" t="s">
        <v>327</v>
      </c>
      <c r="C141" s="10" t="s">
        <v>326</v>
      </c>
      <c r="D141" s="9" t="s">
        <v>56</v>
      </c>
      <c r="E141" s="9" t="s">
        <v>95</v>
      </c>
      <c r="F141" s="9" t="s">
        <v>96</v>
      </c>
      <c r="G141" s="9" t="s">
        <v>273</v>
      </c>
      <c r="H141" s="9" t="s">
        <v>142</v>
      </c>
      <c r="I141" s="11">
        <v>5000</v>
      </c>
      <c r="J141" s="11"/>
      <c r="K141" s="11"/>
      <c r="L141" s="11"/>
      <c r="M141" s="11"/>
      <c r="N141" s="11"/>
      <c r="O141" s="11"/>
      <c r="P141" s="25"/>
      <c r="Q141" s="11"/>
      <c r="R141" s="11">
        <v>5000</v>
      </c>
      <c r="S141" s="11">
        <v>5000</v>
      </c>
      <c r="T141" s="11"/>
      <c r="U141" s="11"/>
      <c r="V141" s="11"/>
      <c r="W141" s="11"/>
    </row>
    <row r="142" ht="18.75" customHeight="1" spans="1:23">
      <c r="A142" s="9" t="s">
        <v>228</v>
      </c>
      <c r="B142" s="9" t="s">
        <v>327</v>
      </c>
      <c r="C142" s="10" t="s">
        <v>326</v>
      </c>
      <c r="D142" s="9" t="s">
        <v>56</v>
      </c>
      <c r="E142" s="9" t="s">
        <v>95</v>
      </c>
      <c r="F142" s="9" t="s">
        <v>96</v>
      </c>
      <c r="G142" s="9" t="s">
        <v>239</v>
      </c>
      <c r="H142" s="9" t="s">
        <v>240</v>
      </c>
      <c r="I142" s="11">
        <v>2341006</v>
      </c>
      <c r="J142" s="11"/>
      <c r="K142" s="11"/>
      <c r="L142" s="11"/>
      <c r="M142" s="11"/>
      <c r="N142" s="11"/>
      <c r="O142" s="11"/>
      <c r="P142" s="25"/>
      <c r="Q142" s="11"/>
      <c r="R142" s="11">
        <v>2341006</v>
      </c>
      <c r="S142" s="11">
        <v>2341006</v>
      </c>
      <c r="T142" s="11"/>
      <c r="U142" s="11"/>
      <c r="V142" s="11"/>
      <c r="W142" s="11"/>
    </row>
    <row r="143" ht="18.75" customHeight="1" spans="1:23">
      <c r="A143" s="9" t="s">
        <v>228</v>
      </c>
      <c r="B143" s="9" t="s">
        <v>327</v>
      </c>
      <c r="C143" s="10" t="s">
        <v>326</v>
      </c>
      <c r="D143" s="9" t="s">
        <v>56</v>
      </c>
      <c r="E143" s="9" t="s">
        <v>95</v>
      </c>
      <c r="F143" s="9" t="s">
        <v>96</v>
      </c>
      <c r="G143" s="9" t="s">
        <v>234</v>
      </c>
      <c r="H143" s="9" t="s">
        <v>235</v>
      </c>
      <c r="I143" s="11">
        <v>246893</v>
      </c>
      <c r="J143" s="11"/>
      <c r="K143" s="11"/>
      <c r="L143" s="11"/>
      <c r="M143" s="11"/>
      <c r="N143" s="11"/>
      <c r="O143" s="11"/>
      <c r="P143" s="25"/>
      <c r="Q143" s="11"/>
      <c r="R143" s="11">
        <v>246893</v>
      </c>
      <c r="S143" s="11">
        <v>246893</v>
      </c>
      <c r="T143" s="11"/>
      <c r="U143" s="11"/>
      <c r="V143" s="11"/>
      <c r="W143" s="11"/>
    </row>
    <row r="144" ht="18.75" customHeight="1" spans="1:23">
      <c r="A144" s="9" t="s">
        <v>228</v>
      </c>
      <c r="B144" s="9" t="s">
        <v>327</v>
      </c>
      <c r="C144" s="10" t="s">
        <v>326</v>
      </c>
      <c r="D144" s="9" t="s">
        <v>56</v>
      </c>
      <c r="E144" s="9" t="s">
        <v>95</v>
      </c>
      <c r="F144" s="9" t="s">
        <v>96</v>
      </c>
      <c r="G144" s="9" t="s">
        <v>255</v>
      </c>
      <c r="H144" s="9" t="s">
        <v>256</v>
      </c>
      <c r="I144" s="11">
        <v>106672.5</v>
      </c>
      <c r="J144" s="11"/>
      <c r="K144" s="11"/>
      <c r="L144" s="11"/>
      <c r="M144" s="11"/>
      <c r="N144" s="11"/>
      <c r="O144" s="11"/>
      <c r="P144" s="25"/>
      <c r="Q144" s="11"/>
      <c r="R144" s="11">
        <v>106672.5</v>
      </c>
      <c r="S144" s="11">
        <v>106672.5</v>
      </c>
      <c r="T144" s="11"/>
      <c r="U144" s="11"/>
      <c r="V144" s="11"/>
      <c r="W144" s="11"/>
    </row>
    <row r="145" ht="18.75" customHeight="1" spans="1:23">
      <c r="A145" s="9" t="s">
        <v>228</v>
      </c>
      <c r="B145" s="9" t="s">
        <v>327</v>
      </c>
      <c r="C145" s="10" t="s">
        <v>326</v>
      </c>
      <c r="D145" s="9" t="s">
        <v>56</v>
      </c>
      <c r="E145" s="9" t="s">
        <v>95</v>
      </c>
      <c r="F145" s="9" t="s">
        <v>96</v>
      </c>
      <c r="G145" s="9" t="s">
        <v>302</v>
      </c>
      <c r="H145" s="9" t="s">
        <v>303</v>
      </c>
      <c r="I145" s="11">
        <v>49800</v>
      </c>
      <c r="J145" s="11"/>
      <c r="K145" s="11"/>
      <c r="L145" s="11"/>
      <c r="M145" s="11"/>
      <c r="N145" s="11"/>
      <c r="O145" s="11"/>
      <c r="P145" s="25"/>
      <c r="Q145" s="11"/>
      <c r="R145" s="11">
        <v>49800</v>
      </c>
      <c r="S145" s="11">
        <v>49800</v>
      </c>
      <c r="T145" s="11"/>
      <c r="U145" s="11"/>
      <c r="V145" s="11"/>
      <c r="W145" s="11"/>
    </row>
    <row r="146" ht="18.75" customHeight="1" spans="1:23">
      <c r="A146" s="9" t="s">
        <v>228</v>
      </c>
      <c r="B146" s="9" t="s">
        <v>327</v>
      </c>
      <c r="C146" s="10" t="s">
        <v>326</v>
      </c>
      <c r="D146" s="9" t="s">
        <v>56</v>
      </c>
      <c r="E146" s="9" t="s">
        <v>95</v>
      </c>
      <c r="F146" s="9" t="s">
        <v>96</v>
      </c>
      <c r="G146" s="9" t="s">
        <v>274</v>
      </c>
      <c r="H146" s="9" t="s">
        <v>275</v>
      </c>
      <c r="I146" s="11">
        <v>66400</v>
      </c>
      <c r="J146" s="11"/>
      <c r="K146" s="11"/>
      <c r="L146" s="11"/>
      <c r="M146" s="11"/>
      <c r="N146" s="11"/>
      <c r="O146" s="11"/>
      <c r="P146" s="25"/>
      <c r="Q146" s="11"/>
      <c r="R146" s="11">
        <v>66400</v>
      </c>
      <c r="S146" s="11">
        <v>66400</v>
      </c>
      <c r="T146" s="11"/>
      <c r="U146" s="11"/>
      <c r="V146" s="11"/>
      <c r="W146" s="11"/>
    </row>
    <row r="147" ht="18.75" customHeight="1" spans="1:23">
      <c r="A147" s="9" t="s">
        <v>228</v>
      </c>
      <c r="B147" s="9" t="s">
        <v>327</v>
      </c>
      <c r="C147" s="10" t="s">
        <v>326</v>
      </c>
      <c r="D147" s="9" t="s">
        <v>56</v>
      </c>
      <c r="E147" s="9" t="s">
        <v>95</v>
      </c>
      <c r="F147" s="9" t="s">
        <v>96</v>
      </c>
      <c r="G147" s="9" t="s">
        <v>241</v>
      </c>
      <c r="H147" s="9" t="s">
        <v>242</v>
      </c>
      <c r="I147" s="11">
        <v>10000</v>
      </c>
      <c r="J147" s="11"/>
      <c r="K147" s="11"/>
      <c r="L147" s="11"/>
      <c r="M147" s="11"/>
      <c r="N147" s="11"/>
      <c r="O147" s="11"/>
      <c r="P147" s="25"/>
      <c r="Q147" s="11"/>
      <c r="R147" s="11">
        <v>10000</v>
      </c>
      <c r="S147" s="11">
        <v>10000</v>
      </c>
      <c r="T147" s="11"/>
      <c r="U147" s="11"/>
      <c r="V147" s="11"/>
      <c r="W147" s="11"/>
    </row>
    <row r="148" ht="18.75" customHeight="1" spans="1:23">
      <c r="A148" s="9" t="s">
        <v>228</v>
      </c>
      <c r="B148" s="9" t="s">
        <v>327</v>
      </c>
      <c r="C148" s="10" t="s">
        <v>326</v>
      </c>
      <c r="D148" s="9" t="s">
        <v>56</v>
      </c>
      <c r="E148" s="9" t="s">
        <v>95</v>
      </c>
      <c r="F148" s="9" t="s">
        <v>96</v>
      </c>
      <c r="G148" s="9" t="s">
        <v>241</v>
      </c>
      <c r="H148" s="9" t="s">
        <v>242</v>
      </c>
      <c r="I148" s="11">
        <v>20000</v>
      </c>
      <c r="J148" s="11"/>
      <c r="K148" s="11"/>
      <c r="L148" s="11"/>
      <c r="M148" s="11"/>
      <c r="N148" s="11"/>
      <c r="O148" s="11"/>
      <c r="P148" s="25"/>
      <c r="Q148" s="11"/>
      <c r="R148" s="11">
        <v>20000</v>
      </c>
      <c r="S148" s="11">
        <v>20000</v>
      </c>
      <c r="T148" s="11"/>
      <c r="U148" s="11"/>
      <c r="V148" s="11"/>
      <c r="W148" s="11"/>
    </row>
    <row r="149" ht="18.75" customHeight="1" spans="1:23">
      <c r="A149" s="9" t="s">
        <v>228</v>
      </c>
      <c r="B149" s="9" t="s">
        <v>327</v>
      </c>
      <c r="C149" s="10" t="s">
        <v>326</v>
      </c>
      <c r="D149" s="9" t="s">
        <v>56</v>
      </c>
      <c r="E149" s="9" t="s">
        <v>95</v>
      </c>
      <c r="F149" s="9" t="s">
        <v>96</v>
      </c>
      <c r="G149" s="9" t="s">
        <v>304</v>
      </c>
      <c r="H149" s="9" t="s">
        <v>305</v>
      </c>
      <c r="I149" s="11">
        <v>500</v>
      </c>
      <c r="J149" s="11"/>
      <c r="K149" s="11"/>
      <c r="L149" s="11"/>
      <c r="M149" s="11"/>
      <c r="N149" s="11"/>
      <c r="O149" s="11"/>
      <c r="P149" s="25"/>
      <c r="Q149" s="11"/>
      <c r="R149" s="11">
        <v>500</v>
      </c>
      <c r="S149" s="11">
        <v>500</v>
      </c>
      <c r="T149" s="11"/>
      <c r="U149" s="11"/>
      <c r="V149" s="11"/>
      <c r="W149" s="11"/>
    </row>
    <row r="150" ht="18.75" customHeight="1" spans="1:23">
      <c r="A150" s="9" t="s">
        <v>228</v>
      </c>
      <c r="B150" s="9" t="s">
        <v>327</v>
      </c>
      <c r="C150" s="10" t="s">
        <v>326</v>
      </c>
      <c r="D150" s="9" t="s">
        <v>56</v>
      </c>
      <c r="E150" s="9" t="s">
        <v>95</v>
      </c>
      <c r="F150" s="9" t="s">
        <v>96</v>
      </c>
      <c r="G150" s="9" t="s">
        <v>212</v>
      </c>
      <c r="H150" s="9" t="s">
        <v>213</v>
      </c>
      <c r="I150" s="11">
        <v>106067.5</v>
      </c>
      <c r="J150" s="11"/>
      <c r="K150" s="11"/>
      <c r="L150" s="11"/>
      <c r="M150" s="11"/>
      <c r="N150" s="11"/>
      <c r="O150" s="11"/>
      <c r="P150" s="25"/>
      <c r="Q150" s="11"/>
      <c r="R150" s="11">
        <v>106067.5</v>
      </c>
      <c r="S150" s="11">
        <v>106067.5</v>
      </c>
      <c r="T150" s="11"/>
      <c r="U150" s="11"/>
      <c r="V150" s="11"/>
      <c r="W150" s="11"/>
    </row>
    <row r="151" ht="18.75" customHeight="1" spans="1:23">
      <c r="A151" s="9" t="s">
        <v>228</v>
      </c>
      <c r="B151" s="9" t="s">
        <v>327</v>
      </c>
      <c r="C151" s="10" t="s">
        <v>326</v>
      </c>
      <c r="D151" s="9" t="s">
        <v>56</v>
      </c>
      <c r="E151" s="9" t="s">
        <v>95</v>
      </c>
      <c r="F151" s="9" t="s">
        <v>96</v>
      </c>
      <c r="G151" s="9" t="s">
        <v>284</v>
      </c>
      <c r="H151" s="9" t="s">
        <v>285</v>
      </c>
      <c r="I151" s="11">
        <v>1500</v>
      </c>
      <c r="J151" s="11"/>
      <c r="K151" s="11"/>
      <c r="L151" s="11"/>
      <c r="M151" s="11"/>
      <c r="N151" s="11"/>
      <c r="O151" s="11"/>
      <c r="P151" s="25"/>
      <c r="Q151" s="11"/>
      <c r="R151" s="11">
        <v>1500</v>
      </c>
      <c r="S151" s="11">
        <v>1500</v>
      </c>
      <c r="T151" s="11"/>
      <c r="U151" s="11"/>
      <c r="V151" s="11"/>
      <c r="W151" s="11"/>
    </row>
    <row r="152" ht="18.75" customHeight="1" spans="1:23">
      <c r="A152" s="9" t="s">
        <v>228</v>
      </c>
      <c r="B152" s="9" t="s">
        <v>327</v>
      </c>
      <c r="C152" s="10" t="s">
        <v>326</v>
      </c>
      <c r="D152" s="9" t="s">
        <v>56</v>
      </c>
      <c r="E152" s="9" t="s">
        <v>95</v>
      </c>
      <c r="F152" s="9" t="s">
        <v>96</v>
      </c>
      <c r="G152" s="9" t="s">
        <v>284</v>
      </c>
      <c r="H152" s="9" t="s">
        <v>285</v>
      </c>
      <c r="I152" s="11">
        <v>1638240</v>
      </c>
      <c r="J152" s="11"/>
      <c r="K152" s="11"/>
      <c r="L152" s="11"/>
      <c r="M152" s="11"/>
      <c r="N152" s="11"/>
      <c r="O152" s="11"/>
      <c r="P152" s="25"/>
      <c r="Q152" s="11"/>
      <c r="R152" s="11">
        <v>1638240</v>
      </c>
      <c r="S152" s="11">
        <v>1638240</v>
      </c>
      <c r="T152" s="11"/>
      <c r="U152" s="11"/>
      <c r="V152" s="11"/>
      <c r="W152" s="11"/>
    </row>
    <row r="153" ht="18.75" customHeight="1" spans="1:23">
      <c r="A153" s="25"/>
      <c r="B153" s="25"/>
      <c r="C153" s="10" t="s">
        <v>328</v>
      </c>
      <c r="D153" s="25"/>
      <c r="E153" s="25"/>
      <c r="F153" s="25"/>
      <c r="G153" s="25"/>
      <c r="H153" s="25"/>
      <c r="I153" s="11">
        <v>35000</v>
      </c>
      <c r="J153" s="11">
        <v>35000</v>
      </c>
      <c r="K153" s="11">
        <v>35000</v>
      </c>
      <c r="L153" s="11"/>
      <c r="M153" s="11"/>
      <c r="N153" s="11"/>
      <c r="O153" s="11"/>
      <c r="P153" s="25"/>
      <c r="Q153" s="11"/>
      <c r="R153" s="11"/>
      <c r="S153" s="11"/>
      <c r="T153" s="11"/>
      <c r="U153" s="11"/>
      <c r="V153" s="11"/>
      <c r="W153" s="11"/>
    </row>
    <row r="154" ht="18.75" customHeight="1" spans="1:23">
      <c r="A154" s="9" t="s">
        <v>228</v>
      </c>
      <c r="B154" s="9" t="s">
        <v>329</v>
      </c>
      <c r="C154" s="10" t="s">
        <v>328</v>
      </c>
      <c r="D154" s="9" t="s">
        <v>56</v>
      </c>
      <c r="E154" s="9" t="s">
        <v>95</v>
      </c>
      <c r="F154" s="9" t="s">
        <v>96</v>
      </c>
      <c r="G154" s="9" t="s">
        <v>239</v>
      </c>
      <c r="H154" s="9" t="s">
        <v>240</v>
      </c>
      <c r="I154" s="11">
        <v>35000</v>
      </c>
      <c r="J154" s="11">
        <v>35000</v>
      </c>
      <c r="K154" s="11">
        <v>35000</v>
      </c>
      <c r="L154" s="11"/>
      <c r="M154" s="11"/>
      <c r="N154" s="11"/>
      <c r="O154" s="11"/>
      <c r="P154" s="25"/>
      <c r="Q154" s="11"/>
      <c r="R154" s="11"/>
      <c r="S154" s="11"/>
      <c r="T154" s="11"/>
      <c r="U154" s="11"/>
      <c r="V154" s="11"/>
      <c r="W154" s="11"/>
    </row>
    <row r="155" ht="18.75" customHeight="1" spans="1:23">
      <c r="A155" s="25"/>
      <c r="B155" s="25"/>
      <c r="C155" s="10" t="s">
        <v>330</v>
      </c>
      <c r="D155" s="25"/>
      <c r="E155" s="25"/>
      <c r="F155" s="25"/>
      <c r="G155" s="25"/>
      <c r="H155" s="25"/>
      <c r="I155" s="11">
        <v>100000</v>
      </c>
      <c r="J155" s="11">
        <v>100000</v>
      </c>
      <c r="K155" s="11">
        <v>100000</v>
      </c>
      <c r="L155" s="11"/>
      <c r="M155" s="11"/>
      <c r="N155" s="11"/>
      <c r="O155" s="11"/>
      <c r="P155" s="25"/>
      <c r="Q155" s="11"/>
      <c r="R155" s="11"/>
      <c r="S155" s="11"/>
      <c r="T155" s="11"/>
      <c r="U155" s="11"/>
      <c r="V155" s="11"/>
      <c r="W155" s="11"/>
    </row>
    <row r="156" ht="18.75" customHeight="1" spans="1:23">
      <c r="A156" s="9" t="s">
        <v>237</v>
      </c>
      <c r="B156" s="9" t="s">
        <v>331</v>
      </c>
      <c r="C156" s="10" t="s">
        <v>330</v>
      </c>
      <c r="D156" s="9" t="s">
        <v>56</v>
      </c>
      <c r="E156" s="9" t="s">
        <v>101</v>
      </c>
      <c r="F156" s="9" t="s">
        <v>102</v>
      </c>
      <c r="G156" s="9" t="s">
        <v>234</v>
      </c>
      <c r="H156" s="9" t="s">
        <v>235</v>
      </c>
      <c r="I156" s="11">
        <v>100000</v>
      </c>
      <c r="J156" s="11">
        <v>100000</v>
      </c>
      <c r="K156" s="11">
        <v>100000</v>
      </c>
      <c r="L156" s="11"/>
      <c r="M156" s="11"/>
      <c r="N156" s="11"/>
      <c r="O156" s="11"/>
      <c r="P156" s="25"/>
      <c r="Q156" s="11"/>
      <c r="R156" s="11"/>
      <c r="S156" s="11"/>
      <c r="T156" s="11"/>
      <c r="U156" s="11"/>
      <c r="V156" s="11"/>
      <c r="W156" s="11"/>
    </row>
    <row r="157" ht="18.75" customHeight="1" spans="1:23">
      <c r="A157" s="25"/>
      <c r="B157" s="25"/>
      <c r="C157" s="10" t="s">
        <v>332</v>
      </c>
      <c r="D157" s="25"/>
      <c r="E157" s="25"/>
      <c r="F157" s="25"/>
      <c r="G157" s="25"/>
      <c r="H157" s="25"/>
      <c r="I157" s="11">
        <v>7420000</v>
      </c>
      <c r="J157" s="11"/>
      <c r="K157" s="11"/>
      <c r="L157" s="11"/>
      <c r="M157" s="11"/>
      <c r="N157" s="11"/>
      <c r="O157" s="11"/>
      <c r="P157" s="25"/>
      <c r="Q157" s="11"/>
      <c r="R157" s="11">
        <v>7420000</v>
      </c>
      <c r="S157" s="11">
        <v>7420000</v>
      </c>
      <c r="T157" s="11"/>
      <c r="U157" s="11"/>
      <c r="V157" s="11"/>
      <c r="W157" s="11"/>
    </row>
    <row r="158" ht="18.75" customHeight="1" spans="1:23">
      <c r="A158" s="9" t="s">
        <v>228</v>
      </c>
      <c r="B158" s="9" t="s">
        <v>333</v>
      </c>
      <c r="C158" s="10" t="s">
        <v>332</v>
      </c>
      <c r="D158" s="9" t="s">
        <v>56</v>
      </c>
      <c r="E158" s="9" t="s">
        <v>95</v>
      </c>
      <c r="F158" s="9" t="s">
        <v>96</v>
      </c>
      <c r="G158" s="9" t="s">
        <v>247</v>
      </c>
      <c r="H158" s="9" t="s">
        <v>248</v>
      </c>
      <c r="I158" s="11">
        <v>75000</v>
      </c>
      <c r="J158" s="11"/>
      <c r="K158" s="11"/>
      <c r="L158" s="11"/>
      <c r="M158" s="11"/>
      <c r="N158" s="11"/>
      <c r="O158" s="11"/>
      <c r="P158" s="25"/>
      <c r="Q158" s="11"/>
      <c r="R158" s="11">
        <v>75000</v>
      </c>
      <c r="S158" s="11">
        <v>75000</v>
      </c>
      <c r="T158" s="11"/>
      <c r="U158" s="11"/>
      <c r="V158" s="11"/>
      <c r="W158" s="11"/>
    </row>
    <row r="159" ht="18.75" customHeight="1" spans="1:23">
      <c r="A159" s="9" t="s">
        <v>228</v>
      </c>
      <c r="B159" s="9" t="s">
        <v>333</v>
      </c>
      <c r="C159" s="10" t="s">
        <v>332</v>
      </c>
      <c r="D159" s="9" t="s">
        <v>56</v>
      </c>
      <c r="E159" s="9" t="s">
        <v>95</v>
      </c>
      <c r="F159" s="9" t="s">
        <v>96</v>
      </c>
      <c r="G159" s="9" t="s">
        <v>230</v>
      </c>
      <c r="H159" s="9" t="s">
        <v>231</v>
      </c>
      <c r="I159" s="11">
        <v>10000</v>
      </c>
      <c r="J159" s="11"/>
      <c r="K159" s="11"/>
      <c r="L159" s="11"/>
      <c r="M159" s="11"/>
      <c r="N159" s="11"/>
      <c r="O159" s="11"/>
      <c r="P159" s="25"/>
      <c r="Q159" s="11"/>
      <c r="R159" s="11">
        <v>10000</v>
      </c>
      <c r="S159" s="11">
        <v>10000</v>
      </c>
      <c r="T159" s="11"/>
      <c r="U159" s="11"/>
      <c r="V159" s="11"/>
      <c r="W159" s="11"/>
    </row>
    <row r="160" ht="18.75" customHeight="1" spans="1:23">
      <c r="A160" s="9" t="s">
        <v>228</v>
      </c>
      <c r="B160" s="9" t="s">
        <v>333</v>
      </c>
      <c r="C160" s="10" t="s">
        <v>332</v>
      </c>
      <c r="D160" s="9" t="s">
        <v>56</v>
      </c>
      <c r="E160" s="9" t="s">
        <v>95</v>
      </c>
      <c r="F160" s="9" t="s">
        <v>96</v>
      </c>
      <c r="G160" s="9" t="s">
        <v>298</v>
      </c>
      <c r="H160" s="9" t="s">
        <v>299</v>
      </c>
      <c r="I160" s="11">
        <v>1000</v>
      </c>
      <c r="J160" s="11"/>
      <c r="K160" s="11"/>
      <c r="L160" s="11"/>
      <c r="M160" s="11"/>
      <c r="N160" s="11"/>
      <c r="O160" s="11"/>
      <c r="P160" s="25"/>
      <c r="Q160" s="11"/>
      <c r="R160" s="11">
        <v>1000</v>
      </c>
      <c r="S160" s="11">
        <v>1000</v>
      </c>
      <c r="T160" s="11"/>
      <c r="U160" s="11"/>
      <c r="V160" s="11"/>
      <c r="W160" s="11"/>
    </row>
    <row r="161" ht="18.75" customHeight="1" spans="1:23">
      <c r="A161" s="9" t="s">
        <v>228</v>
      </c>
      <c r="B161" s="9" t="s">
        <v>333</v>
      </c>
      <c r="C161" s="10" t="s">
        <v>332</v>
      </c>
      <c r="D161" s="9" t="s">
        <v>56</v>
      </c>
      <c r="E161" s="9" t="s">
        <v>95</v>
      </c>
      <c r="F161" s="9" t="s">
        <v>96</v>
      </c>
      <c r="G161" s="9" t="s">
        <v>265</v>
      </c>
      <c r="H161" s="9" t="s">
        <v>266</v>
      </c>
      <c r="I161" s="11">
        <v>20000</v>
      </c>
      <c r="J161" s="11"/>
      <c r="K161" s="11"/>
      <c r="L161" s="11"/>
      <c r="M161" s="11"/>
      <c r="N161" s="11"/>
      <c r="O161" s="11"/>
      <c r="P161" s="25"/>
      <c r="Q161" s="11"/>
      <c r="R161" s="11">
        <v>20000</v>
      </c>
      <c r="S161" s="11">
        <v>20000</v>
      </c>
      <c r="T161" s="11"/>
      <c r="U161" s="11"/>
      <c r="V161" s="11"/>
      <c r="W161" s="11"/>
    </row>
    <row r="162" ht="18.75" customHeight="1" spans="1:23">
      <c r="A162" s="9" t="s">
        <v>228</v>
      </c>
      <c r="B162" s="9" t="s">
        <v>333</v>
      </c>
      <c r="C162" s="10" t="s">
        <v>332</v>
      </c>
      <c r="D162" s="9" t="s">
        <v>56</v>
      </c>
      <c r="E162" s="9" t="s">
        <v>95</v>
      </c>
      <c r="F162" s="9" t="s">
        <v>96</v>
      </c>
      <c r="G162" s="9" t="s">
        <v>267</v>
      </c>
      <c r="H162" s="9" t="s">
        <v>268</v>
      </c>
      <c r="I162" s="11">
        <v>30000</v>
      </c>
      <c r="J162" s="11"/>
      <c r="K162" s="11"/>
      <c r="L162" s="11"/>
      <c r="M162" s="11"/>
      <c r="N162" s="11"/>
      <c r="O162" s="11"/>
      <c r="P162" s="25"/>
      <c r="Q162" s="11"/>
      <c r="R162" s="11">
        <v>30000</v>
      </c>
      <c r="S162" s="11">
        <v>30000</v>
      </c>
      <c r="T162" s="11"/>
      <c r="U162" s="11"/>
      <c r="V162" s="11"/>
      <c r="W162" s="11"/>
    </row>
    <row r="163" ht="18.75" customHeight="1" spans="1:23">
      <c r="A163" s="9" t="s">
        <v>228</v>
      </c>
      <c r="B163" s="9" t="s">
        <v>333</v>
      </c>
      <c r="C163" s="10" t="s">
        <v>332</v>
      </c>
      <c r="D163" s="9" t="s">
        <v>56</v>
      </c>
      <c r="E163" s="9" t="s">
        <v>95</v>
      </c>
      <c r="F163" s="9" t="s">
        <v>96</v>
      </c>
      <c r="G163" s="9" t="s">
        <v>259</v>
      </c>
      <c r="H163" s="9" t="s">
        <v>260</v>
      </c>
      <c r="I163" s="11">
        <v>30000</v>
      </c>
      <c r="J163" s="11"/>
      <c r="K163" s="11"/>
      <c r="L163" s="11"/>
      <c r="M163" s="11"/>
      <c r="N163" s="11"/>
      <c r="O163" s="11"/>
      <c r="P163" s="25"/>
      <c r="Q163" s="11"/>
      <c r="R163" s="11">
        <v>30000</v>
      </c>
      <c r="S163" s="11">
        <v>30000</v>
      </c>
      <c r="T163" s="11"/>
      <c r="U163" s="11"/>
      <c r="V163" s="11"/>
      <c r="W163" s="11"/>
    </row>
    <row r="164" ht="18.75" customHeight="1" spans="1:23">
      <c r="A164" s="9" t="s">
        <v>228</v>
      </c>
      <c r="B164" s="9" t="s">
        <v>333</v>
      </c>
      <c r="C164" s="10" t="s">
        <v>332</v>
      </c>
      <c r="D164" s="9" t="s">
        <v>56</v>
      </c>
      <c r="E164" s="9" t="s">
        <v>95</v>
      </c>
      <c r="F164" s="9" t="s">
        <v>96</v>
      </c>
      <c r="G164" s="9" t="s">
        <v>253</v>
      </c>
      <c r="H164" s="9" t="s">
        <v>254</v>
      </c>
      <c r="I164" s="11">
        <v>5000</v>
      </c>
      <c r="J164" s="11"/>
      <c r="K164" s="11"/>
      <c r="L164" s="11"/>
      <c r="M164" s="11"/>
      <c r="N164" s="11"/>
      <c r="O164" s="11"/>
      <c r="P164" s="25"/>
      <c r="Q164" s="11"/>
      <c r="R164" s="11">
        <v>5000</v>
      </c>
      <c r="S164" s="11">
        <v>5000</v>
      </c>
      <c r="T164" s="11"/>
      <c r="U164" s="11"/>
      <c r="V164" s="11"/>
      <c r="W164" s="11"/>
    </row>
    <row r="165" ht="18.75" customHeight="1" spans="1:23">
      <c r="A165" s="9" t="s">
        <v>228</v>
      </c>
      <c r="B165" s="9" t="s">
        <v>333</v>
      </c>
      <c r="C165" s="10" t="s">
        <v>332</v>
      </c>
      <c r="D165" s="9" t="s">
        <v>56</v>
      </c>
      <c r="E165" s="9" t="s">
        <v>95</v>
      </c>
      <c r="F165" s="9" t="s">
        <v>96</v>
      </c>
      <c r="G165" s="9" t="s">
        <v>232</v>
      </c>
      <c r="H165" s="9" t="s">
        <v>233</v>
      </c>
      <c r="I165" s="11">
        <v>100000</v>
      </c>
      <c r="J165" s="11"/>
      <c r="K165" s="11"/>
      <c r="L165" s="11"/>
      <c r="M165" s="11"/>
      <c r="N165" s="11"/>
      <c r="O165" s="11"/>
      <c r="P165" s="25"/>
      <c r="Q165" s="11"/>
      <c r="R165" s="11">
        <v>100000</v>
      </c>
      <c r="S165" s="11">
        <v>100000</v>
      </c>
      <c r="T165" s="11"/>
      <c r="U165" s="11"/>
      <c r="V165" s="11"/>
      <c r="W165" s="11"/>
    </row>
    <row r="166" ht="18.75" customHeight="1" spans="1:23">
      <c r="A166" s="9" t="s">
        <v>228</v>
      </c>
      <c r="B166" s="9" t="s">
        <v>333</v>
      </c>
      <c r="C166" s="10" t="s">
        <v>332</v>
      </c>
      <c r="D166" s="9" t="s">
        <v>56</v>
      </c>
      <c r="E166" s="9" t="s">
        <v>95</v>
      </c>
      <c r="F166" s="9" t="s">
        <v>96</v>
      </c>
      <c r="G166" s="9" t="s">
        <v>334</v>
      </c>
      <c r="H166" s="9" t="s">
        <v>335</v>
      </c>
      <c r="I166" s="11">
        <v>70000</v>
      </c>
      <c r="J166" s="11"/>
      <c r="K166" s="11"/>
      <c r="L166" s="11"/>
      <c r="M166" s="11"/>
      <c r="N166" s="11"/>
      <c r="O166" s="11"/>
      <c r="P166" s="25"/>
      <c r="Q166" s="11"/>
      <c r="R166" s="11">
        <v>70000</v>
      </c>
      <c r="S166" s="11">
        <v>70000</v>
      </c>
      <c r="T166" s="11"/>
      <c r="U166" s="11"/>
      <c r="V166" s="11"/>
      <c r="W166" s="11"/>
    </row>
    <row r="167" ht="18.75" customHeight="1" spans="1:23">
      <c r="A167" s="9" t="s">
        <v>228</v>
      </c>
      <c r="B167" s="9" t="s">
        <v>333</v>
      </c>
      <c r="C167" s="10" t="s">
        <v>332</v>
      </c>
      <c r="D167" s="9" t="s">
        <v>56</v>
      </c>
      <c r="E167" s="9" t="s">
        <v>95</v>
      </c>
      <c r="F167" s="9" t="s">
        <v>96</v>
      </c>
      <c r="G167" s="9" t="s">
        <v>269</v>
      </c>
      <c r="H167" s="9" t="s">
        <v>270</v>
      </c>
      <c r="I167" s="11">
        <v>10000</v>
      </c>
      <c r="J167" s="11"/>
      <c r="K167" s="11"/>
      <c r="L167" s="11"/>
      <c r="M167" s="11"/>
      <c r="N167" s="11"/>
      <c r="O167" s="11"/>
      <c r="P167" s="25"/>
      <c r="Q167" s="11"/>
      <c r="R167" s="11">
        <v>10000</v>
      </c>
      <c r="S167" s="11">
        <v>10000</v>
      </c>
      <c r="T167" s="11"/>
      <c r="U167" s="11"/>
      <c r="V167" s="11"/>
      <c r="W167" s="11"/>
    </row>
    <row r="168" ht="18.75" customHeight="1" spans="1:23">
      <c r="A168" s="9" t="s">
        <v>228</v>
      </c>
      <c r="B168" s="9" t="s">
        <v>333</v>
      </c>
      <c r="C168" s="10" t="s">
        <v>332</v>
      </c>
      <c r="D168" s="9" t="s">
        <v>56</v>
      </c>
      <c r="E168" s="9" t="s">
        <v>95</v>
      </c>
      <c r="F168" s="9" t="s">
        <v>96</v>
      </c>
      <c r="G168" s="9" t="s">
        <v>271</v>
      </c>
      <c r="H168" s="9" t="s">
        <v>272</v>
      </c>
      <c r="I168" s="11">
        <v>20000</v>
      </c>
      <c r="J168" s="11"/>
      <c r="K168" s="11"/>
      <c r="L168" s="11"/>
      <c r="M168" s="11"/>
      <c r="N168" s="11"/>
      <c r="O168" s="11"/>
      <c r="P168" s="25"/>
      <c r="Q168" s="11"/>
      <c r="R168" s="11">
        <v>20000</v>
      </c>
      <c r="S168" s="11">
        <v>20000</v>
      </c>
      <c r="T168" s="11"/>
      <c r="U168" s="11"/>
      <c r="V168" s="11"/>
      <c r="W168" s="11"/>
    </row>
    <row r="169" ht="18.75" customHeight="1" spans="1:23">
      <c r="A169" s="9" t="s">
        <v>228</v>
      </c>
      <c r="B169" s="9" t="s">
        <v>333</v>
      </c>
      <c r="C169" s="10" t="s">
        <v>332</v>
      </c>
      <c r="D169" s="9" t="s">
        <v>56</v>
      </c>
      <c r="E169" s="9" t="s">
        <v>95</v>
      </c>
      <c r="F169" s="9" t="s">
        <v>96</v>
      </c>
      <c r="G169" s="9" t="s">
        <v>273</v>
      </c>
      <c r="H169" s="9" t="s">
        <v>142</v>
      </c>
      <c r="I169" s="11">
        <v>2000</v>
      </c>
      <c r="J169" s="11"/>
      <c r="K169" s="11"/>
      <c r="L169" s="11"/>
      <c r="M169" s="11"/>
      <c r="N169" s="11"/>
      <c r="O169" s="11"/>
      <c r="P169" s="25"/>
      <c r="Q169" s="11"/>
      <c r="R169" s="11">
        <v>2000</v>
      </c>
      <c r="S169" s="11">
        <v>2000</v>
      </c>
      <c r="T169" s="11"/>
      <c r="U169" s="11"/>
      <c r="V169" s="11"/>
      <c r="W169" s="11"/>
    </row>
    <row r="170" ht="18.75" customHeight="1" spans="1:23">
      <c r="A170" s="9" t="s">
        <v>228</v>
      </c>
      <c r="B170" s="9" t="s">
        <v>333</v>
      </c>
      <c r="C170" s="10" t="s">
        <v>332</v>
      </c>
      <c r="D170" s="9" t="s">
        <v>56</v>
      </c>
      <c r="E170" s="9" t="s">
        <v>95</v>
      </c>
      <c r="F170" s="9" t="s">
        <v>96</v>
      </c>
      <c r="G170" s="9" t="s">
        <v>239</v>
      </c>
      <c r="H170" s="9" t="s">
        <v>240</v>
      </c>
      <c r="I170" s="11">
        <v>4800000</v>
      </c>
      <c r="J170" s="11"/>
      <c r="K170" s="11"/>
      <c r="L170" s="11"/>
      <c r="M170" s="11"/>
      <c r="N170" s="11"/>
      <c r="O170" s="11"/>
      <c r="P170" s="25"/>
      <c r="Q170" s="11"/>
      <c r="R170" s="11">
        <v>4800000</v>
      </c>
      <c r="S170" s="11">
        <v>4800000</v>
      </c>
      <c r="T170" s="11"/>
      <c r="U170" s="11"/>
      <c r="V170" s="11"/>
      <c r="W170" s="11"/>
    </row>
    <row r="171" ht="18.75" customHeight="1" spans="1:23">
      <c r="A171" s="9" t="s">
        <v>228</v>
      </c>
      <c r="B171" s="9" t="s">
        <v>333</v>
      </c>
      <c r="C171" s="10" t="s">
        <v>332</v>
      </c>
      <c r="D171" s="9" t="s">
        <v>56</v>
      </c>
      <c r="E171" s="9" t="s">
        <v>95</v>
      </c>
      <c r="F171" s="9" t="s">
        <v>96</v>
      </c>
      <c r="G171" s="9" t="s">
        <v>234</v>
      </c>
      <c r="H171" s="9" t="s">
        <v>235</v>
      </c>
      <c r="I171" s="11">
        <v>912000</v>
      </c>
      <c r="J171" s="11"/>
      <c r="K171" s="11"/>
      <c r="L171" s="11"/>
      <c r="M171" s="11"/>
      <c r="N171" s="11"/>
      <c r="O171" s="11"/>
      <c r="P171" s="25"/>
      <c r="Q171" s="11"/>
      <c r="R171" s="11">
        <v>912000</v>
      </c>
      <c r="S171" s="11">
        <v>912000</v>
      </c>
      <c r="T171" s="11"/>
      <c r="U171" s="11"/>
      <c r="V171" s="11"/>
      <c r="W171" s="11"/>
    </row>
    <row r="172" ht="18.75" customHeight="1" spans="1:23">
      <c r="A172" s="9" t="s">
        <v>228</v>
      </c>
      <c r="B172" s="9" t="s">
        <v>333</v>
      </c>
      <c r="C172" s="10" t="s">
        <v>332</v>
      </c>
      <c r="D172" s="9" t="s">
        <v>56</v>
      </c>
      <c r="E172" s="9" t="s">
        <v>95</v>
      </c>
      <c r="F172" s="9" t="s">
        <v>96</v>
      </c>
      <c r="G172" s="9" t="s">
        <v>234</v>
      </c>
      <c r="H172" s="9" t="s">
        <v>235</v>
      </c>
      <c r="I172" s="11">
        <v>600000</v>
      </c>
      <c r="J172" s="11"/>
      <c r="K172" s="11"/>
      <c r="L172" s="11"/>
      <c r="M172" s="11"/>
      <c r="N172" s="11"/>
      <c r="O172" s="11"/>
      <c r="P172" s="25"/>
      <c r="Q172" s="11"/>
      <c r="R172" s="11">
        <v>600000</v>
      </c>
      <c r="S172" s="11">
        <v>600000</v>
      </c>
      <c r="T172" s="11"/>
      <c r="U172" s="11"/>
      <c r="V172" s="11"/>
      <c r="W172" s="11"/>
    </row>
    <row r="173" ht="18.75" customHeight="1" spans="1:23">
      <c r="A173" s="9" t="s">
        <v>228</v>
      </c>
      <c r="B173" s="9" t="s">
        <v>333</v>
      </c>
      <c r="C173" s="10" t="s">
        <v>332</v>
      </c>
      <c r="D173" s="9" t="s">
        <v>56</v>
      </c>
      <c r="E173" s="9" t="s">
        <v>95</v>
      </c>
      <c r="F173" s="9" t="s">
        <v>96</v>
      </c>
      <c r="G173" s="9" t="s">
        <v>234</v>
      </c>
      <c r="H173" s="9" t="s">
        <v>235</v>
      </c>
      <c r="I173" s="11">
        <v>30000</v>
      </c>
      <c r="J173" s="11"/>
      <c r="K173" s="11"/>
      <c r="L173" s="11"/>
      <c r="M173" s="11"/>
      <c r="N173" s="11"/>
      <c r="O173" s="11"/>
      <c r="P173" s="25"/>
      <c r="Q173" s="11"/>
      <c r="R173" s="11">
        <v>30000</v>
      </c>
      <c r="S173" s="11">
        <v>30000</v>
      </c>
      <c r="T173" s="11"/>
      <c r="U173" s="11"/>
      <c r="V173" s="11"/>
      <c r="W173" s="11"/>
    </row>
    <row r="174" ht="18.75" customHeight="1" spans="1:23">
      <c r="A174" s="9" t="s">
        <v>228</v>
      </c>
      <c r="B174" s="9" t="s">
        <v>333</v>
      </c>
      <c r="C174" s="10" t="s">
        <v>332</v>
      </c>
      <c r="D174" s="9" t="s">
        <v>56</v>
      </c>
      <c r="E174" s="9" t="s">
        <v>95</v>
      </c>
      <c r="F174" s="9" t="s">
        <v>96</v>
      </c>
      <c r="G174" s="9" t="s">
        <v>255</v>
      </c>
      <c r="H174" s="9" t="s">
        <v>256</v>
      </c>
      <c r="I174" s="11">
        <v>15000</v>
      </c>
      <c r="J174" s="11"/>
      <c r="K174" s="11"/>
      <c r="L174" s="11"/>
      <c r="M174" s="11"/>
      <c r="N174" s="11"/>
      <c r="O174" s="11"/>
      <c r="P174" s="25"/>
      <c r="Q174" s="11"/>
      <c r="R174" s="11">
        <v>15000</v>
      </c>
      <c r="S174" s="11">
        <v>15000</v>
      </c>
      <c r="T174" s="11"/>
      <c r="U174" s="11"/>
      <c r="V174" s="11"/>
      <c r="W174" s="11"/>
    </row>
    <row r="175" ht="18.75" customHeight="1" spans="1:23">
      <c r="A175" s="9" t="s">
        <v>228</v>
      </c>
      <c r="B175" s="9" t="s">
        <v>333</v>
      </c>
      <c r="C175" s="10" t="s">
        <v>332</v>
      </c>
      <c r="D175" s="9" t="s">
        <v>56</v>
      </c>
      <c r="E175" s="9" t="s">
        <v>95</v>
      </c>
      <c r="F175" s="9" t="s">
        <v>96</v>
      </c>
      <c r="G175" s="9" t="s">
        <v>302</v>
      </c>
      <c r="H175" s="9" t="s">
        <v>303</v>
      </c>
      <c r="I175" s="11">
        <v>50000</v>
      </c>
      <c r="J175" s="11"/>
      <c r="K175" s="11"/>
      <c r="L175" s="11"/>
      <c r="M175" s="11"/>
      <c r="N175" s="11"/>
      <c r="O175" s="11"/>
      <c r="P175" s="25"/>
      <c r="Q175" s="11"/>
      <c r="R175" s="11">
        <v>50000</v>
      </c>
      <c r="S175" s="11">
        <v>50000</v>
      </c>
      <c r="T175" s="11"/>
      <c r="U175" s="11"/>
      <c r="V175" s="11"/>
      <c r="W175" s="11"/>
    </row>
    <row r="176" ht="18.75" customHeight="1" spans="1:23">
      <c r="A176" s="9" t="s">
        <v>228</v>
      </c>
      <c r="B176" s="9" t="s">
        <v>333</v>
      </c>
      <c r="C176" s="10" t="s">
        <v>332</v>
      </c>
      <c r="D176" s="9" t="s">
        <v>56</v>
      </c>
      <c r="E176" s="9" t="s">
        <v>95</v>
      </c>
      <c r="F176" s="9" t="s">
        <v>96</v>
      </c>
      <c r="G176" s="9" t="s">
        <v>241</v>
      </c>
      <c r="H176" s="9" t="s">
        <v>242</v>
      </c>
      <c r="I176" s="11">
        <v>20000</v>
      </c>
      <c r="J176" s="11"/>
      <c r="K176" s="11"/>
      <c r="L176" s="11"/>
      <c r="M176" s="11"/>
      <c r="N176" s="11"/>
      <c r="O176" s="11"/>
      <c r="P176" s="25"/>
      <c r="Q176" s="11"/>
      <c r="R176" s="11">
        <v>20000</v>
      </c>
      <c r="S176" s="11">
        <v>20000</v>
      </c>
      <c r="T176" s="11"/>
      <c r="U176" s="11"/>
      <c r="V176" s="11"/>
      <c r="W176" s="11"/>
    </row>
    <row r="177" ht="18.75" customHeight="1" spans="1:23">
      <c r="A177" s="9" t="s">
        <v>228</v>
      </c>
      <c r="B177" s="9" t="s">
        <v>333</v>
      </c>
      <c r="C177" s="10" t="s">
        <v>332</v>
      </c>
      <c r="D177" s="9" t="s">
        <v>56</v>
      </c>
      <c r="E177" s="9" t="s">
        <v>95</v>
      </c>
      <c r="F177" s="9" t="s">
        <v>96</v>
      </c>
      <c r="G177" s="9" t="s">
        <v>212</v>
      </c>
      <c r="H177" s="9" t="s">
        <v>213</v>
      </c>
      <c r="I177" s="11">
        <v>100000</v>
      </c>
      <c r="J177" s="11"/>
      <c r="K177" s="11"/>
      <c r="L177" s="11"/>
      <c r="M177" s="11"/>
      <c r="N177" s="11"/>
      <c r="O177" s="11"/>
      <c r="P177" s="25"/>
      <c r="Q177" s="11"/>
      <c r="R177" s="11">
        <v>100000</v>
      </c>
      <c r="S177" s="11">
        <v>100000</v>
      </c>
      <c r="T177" s="11"/>
      <c r="U177" s="11"/>
      <c r="V177" s="11"/>
      <c r="W177" s="11"/>
    </row>
    <row r="178" ht="18.75" customHeight="1" spans="1:23">
      <c r="A178" s="9" t="s">
        <v>228</v>
      </c>
      <c r="B178" s="9" t="s">
        <v>333</v>
      </c>
      <c r="C178" s="10" t="s">
        <v>332</v>
      </c>
      <c r="D178" s="9" t="s">
        <v>56</v>
      </c>
      <c r="E178" s="9" t="s">
        <v>95</v>
      </c>
      <c r="F178" s="9" t="s">
        <v>96</v>
      </c>
      <c r="G178" s="9" t="s">
        <v>276</v>
      </c>
      <c r="H178" s="9" t="s">
        <v>277</v>
      </c>
      <c r="I178" s="11">
        <v>20000</v>
      </c>
      <c r="J178" s="11"/>
      <c r="K178" s="11"/>
      <c r="L178" s="11"/>
      <c r="M178" s="11"/>
      <c r="N178" s="11"/>
      <c r="O178" s="11"/>
      <c r="P178" s="25"/>
      <c r="Q178" s="11"/>
      <c r="R178" s="11">
        <v>20000</v>
      </c>
      <c r="S178" s="11">
        <v>20000</v>
      </c>
      <c r="T178" s="11"/>
      <c r="U178" s="11"/>
      <c r="V178" s="11"/>
      <c r="W178" s="11"/>
    </row>
    <row r="179" ht="18.75" customHeight="1" spans="1:23">
      <c r="A179" s="9" t="s">
        <v>228</v>
      </c>
      <c r="B179" s="9" t="s">
        <v>333</v>
      </c>
      <c r="C179" s="10" t="s">
        <v>332</v>
      </c>
      <c r="D179" s="9" t="s">
        <v>56</v>
      </c>
      <c r="E179" s="9" t="s">
        <v>95</v>
      </c>
      <c r="F179" s="9" t="s">
        <v>96</v>
      </c>
      <c r="G179" s="9" t="s">
        <v>282</v>
      </c>
      <c r="H179" s="9" t="s">
        <v>283</v>
      </c>
      <c r="I179" s="11">
        <v>100000</v>
      </c>
      <c r="J179" s="11"/>
      <c r="K179" s="11"/>
      <c r="L179" s="11"/>
      <c r="M179" s="11"/>
      <c r="N179" s="11"/>
      <c r="O179" s="11"/>
      <c r="P179" s="25"/>
      <c r="Q179" s="11"/>
      <c r="R179" s="11">
        <v>100000</v>
      </c>
      <c r="S179" s="11">
        <v>100000</v>
      </c>
      <c r="T179" s="11"/>
      <c r="U179" s="11"/>
      <c r="V179" s="11"/>
      <c r="W179" s="11"/>
    </row>
    <row r="180" ht="18.75" customHeight="1" spans="1:23">
      <c r="A180" s="9" t="s">
        <v>228</v>
      </c>
      <c r="B180" s="9" t="s">
        <v>333</v>
      </c>
      <c r="C180" s="10" t="s">
        <v>332</v>
      </c>
      <c r="D180" s="9" t="s">
        <v>56</v>
      </c>
      <c r="E180" s="9" t="s">
        <v>95</v>
      </c>
      <c r="F180" s="9" t="s">
        <v>96</v>
      </c>
      <c r="G180" s="9" t="s">
        <v>284</v>
      </c>
      <c r="H180" s="9" t="s">
        <v>285</v>
      </c>
      <c r="I180" s="11">
        <v>250000</v>
      </c>
      <c r="J180" s="11"/>
      <c r="K180" s="11"/>
      <c r="L180" s="11"/>
      <c r="M180" s="11"/>
      <c r="N180" s="11"/>
      <c r="O180" s="11"/>
      <c r="P180" s="25"/>
      <c r="Q180" s="11"/>
      <c r="R180" s="11">
        <v>250000</v>
      </c>
      <c r="S180" s="11">
        <v>250000</v>
      </c>
      <c r="T180" s="11"/>
      <c r="U180" s="11"/>
      <c r="V180" s="11"/>
      <c r="W180" s="11"/>
    </row>
    <row r="181" ht="18.75" customHeight="1" spans="1:23">
      <c r="A181" s="9" t="s">
        <v>228</v>
      </c>
      <c r="B181" s="9" t="s">
        <v>333</v>
      </c>
      <c r="C181" s="10" t="s">
        <v>332</v>
      </c>
      <c r="D181" s="9" t="s">
        <v>56</v>
      </c>
      <c r="E181" s="9" t="s">
        <v>95</v>
      </c>
      <c r="F181" s="9" t="s">
        <v>96</v>
      </c>
      <c r="G181" s="9" t="s">
        <v>306</v>
      </c>
      <c r="H181" s="9" t="s">
        <v>307</v>
      </c>
      <c r="I181" s="11">
        <v>150000</v>
      </c>
      <c r="J181" s="11"/>
      <c r="K181" s="11"/>
      <c r="L181" s="11"/>
      <c r="M181" s="11"/>
      <c r="N181" s="11"/>
      <c r="O181" s="11"/>
      <c r="P181" s="25"/>
      <c r="Q181" s="11"/>
      <c r="R181" s="11">
        <v>150000</v>
      </c>
      <c r="S181" s="11">
        <v>150000</v>
      </c>
      <c r="T181" s="11"/>
      <c r="U181" s="11"/>
      <c r="V181" s="11"/>
      <c r="W181" s="11"/>
    </row>
    <row r="182" ht="18.75" customHeight="1" spans="1:23">
      <c r="A182" s="25"/>
      <c r="B182" s="25"/>
      <c r="C182" s="10" t="s">
        <v>336</v>
      </c>
      <c r="D182" s="25"/>
      <c r="E182" s="25"/>
      <c r="F182" s="25"/>
      <c r="G182" s="25"/>
      <c r="H182" s="25"/>
      <c r="I182" s="11">
        <v>25000</v>
      </c>
      <c r="J182" s="11">
        <v>25000</v>
      </c>
      <c r="K182" s="11">
        <v>25000</v>
      </c>
      <c r="L182" s="11"/>
      <c r="M182" s="11"/>
      <c r="N182" s="11"/>
      <c r="O182" s="11"/>
      <c r="P182" s="25"/>
      <c r="Q182" s="11"/>
      <c r="R182" s="11"/>
      <c r="S182" s="11"/>
      <c r="T182" s="11"/>
      <c r="U182" s="11"/>
      <c r="V182" s="11"/>
      <c r="W182" s="11"/>
    </row>
    <row r="183" ht="18.75" customHeight="1" spans="1:23">
      <c r="A183" s="9" t="s">
        <v>237</v>
      </c>
      <c r="B183" s="9" t="s">
        <v>337</v>
      </c>
      <c r="C183" s="10" t="s">
        <v>336</v>
      </c>
      <c r="D183" s="9" t="s">
        <v>56</v>
      </c>
      <c r="E183" s="9" t="s">
        <v>103</v>
      </c>
      <c r="F183" s="9" t="s">
        <v>104</v>
      </c>
      <c r="G183" s="9" t="s">
        <v>239</v>
      </c>
      <c r="H183" s="9" t="s">
        <v>240</v>
      </c>
      <c r="I183" s="11">
        <v>25000</v>
      </c>
      <c r="J183" s="11">
        <v>25000</v>
      </c>
      <c r="K183" s="11">
        <v>25000</v>
      </c>
      <c r="L183" s="11"/>
      <c r="M183" s="11"/>
      <c r="N183" s="11"/>
      <c r="O183" s="11"/>
      <c r="P183" s="25"/>
      <c r="Q183" s="11"/>
      <c r="R183" s="11"/>
      <c r="S183" s="11"/>
      <c r="T183" s="11"/>
      <c r="U183" s="11"/>
      <c r="V183" s="11"/>
      <c r="W183" s="11"/>
    </row>
    <row r="184" ht="18.75" customHeight="1" spans="1:23">
      <c r="A184" s="25"/>
      <c r="B184" s="25"/>
      <c r="C184" s="10" t="s">
        <v>338</v>
      </c>
      <c r="D184" s="25"/>
      <c r="E184" s="25"/>
      <c r="F184" s="25"/>
      <c r="G184" s="25"/>
      <c r="H184" s="25"/>
      <c r="I184" s="11">
        <v>150000</v>
      </c>
      <c r="J184" s="11">
        <v>150000</v>
      </c>
      <c r="K184" s="11">
        <v>150000</v>
      </c>
      <c r="L184" s="11"/>
      <c r="M184" s="11"/>
      <c r="N184" s="11"/>
      <c r="O184" s="11"/>
      <c r="P184" s="25"/>
      <c r="Q184" s="11"/>
      <c r="R184" s="11"/>
      <c r="S184" s="11"/>
      <c r="T184" s="11"/>
      <c r="U184" s="11"/>
      <c r="V184" s="11"/>
      <c r="W184" s="11"/>
    </row>
    <row r="185" ht="18.75" customHeight="1" spans="1:23">
      <c r="A185" s="9" t="s">
        <v>228</v>
      </c>
      <c r="B185" s="9" t="s">
        <v>339</v>
      </c>
      <c r="C185" s="10" t="s">
        <v>338</v>
      </c>
      <c r="D185" s="9" t="s">
        <v>56</v>
      </c>
      <c r="E185" s="9" t="s">
        <v>87</v>
      </c>
      <c r="F185" s="9" t="s">
        <v>88</v>
      </c>
      <c r="G185" s="9" t="s">
        <v>239</v>
      </c>
      <c r="H185" s="9" t="s">
        <v>240</v>
      </c>
      <c r="I185" s="11">
        <v>150000</v>
      </c>
      <c r="J185" s="11">
        <v>150000</v>
      </c>
      <c r="K185" s="11">
        <v>150000</v>
      </c>
      <c r="L185" s="11"/>
      <c r="M185" s="11"/>
      <c r="N185" s="11"/>
      <c r="O185" s="11"/>
      <c r="P185" s="25"/>
      <c r="Q185" s="11"/>
      <c r="R185" s="11"/>
      <c r="S185" s="11"/>
      <c r="T185" s="11"/>
      <c r="U185" s="11"/>
      <c r="V185" s="11"/>
      <c r="W185" s="11"/>
    </row>
    <row r="186" ht="18.75" customHeight="1" spans="1:23">
      <c r="A186" s="25"/>
      <c r="B186" s="25"/>
      <c r="C186" s="10" t="s">
        <v>340</v>
      </c>
      <c r="D186" s="25"/>
      <c r="E186" s="25"/>
      <c r="F186" s="25"/>
      <c r="G186" s="25"/>
      <c r="H186" s="25"/>
      <c r="I186" s="11">
        <v>25107</v>
      </c>
      <c r="J186" s="11">
        <v>25107</v>
      </c>
      <c r="K186" s="11">
        <v>25107</v>
      </c>
      <c r="L186" s="11"/>
      <c r="M186" s="11"/>
      <c r="N186" s="11"/>
      <c r="O186" s="11"/>
      <c r="P186" s="25"/>
      <c r="Q186" s="11"/>
      <c r="R186" s="11"/>
      <c r="S186" s="11"/>
      <c r="T186" s="11"/>
      <c r="U186" s="11"/>
      <c r="V186" s="11"/>
      <c r="W186" s="11"/>
    </row>
    <row r="187" ht="18.75" customHeight="1" spans="1:23">
      <c r="A187" s="9" t="s">
        <v>237</v>
      </c>
      <c r="B187" s="9" t="s">
        <v>341</v>
      </c>
      <c r="C187" s="10" t="s">
        <v>340</v>
      </c>
      <c r="D187" s="9" t="s">
        <v>56</v>
      </c>
      <c r="E187" s="9" t="s">
        <v>101</v>
      </c>
      <c r="F187" s="9" t="s">
        <v>102</v>
      </c>
      <c r="G187" s="9" t="s">
        <v>239</v>
      </c>
      <c r="H187" s="9" t="s">
        <v>240</v>
      </c>
      <c r="I187" s="11">
        <v>25107</v>
      </c>
      <c r="J187" s="11">
        <v>25107</v>
      </c>
      <c r="K187" s="11">
        <v>25107</v>
      </c>
      <c r="L187" s="11"/>
      <c r="M187" s="11"/>
      <c r="N187" s="11"/>
      <c r="O187" s="11"/>
      <c r="P187" s="25"/>
      <c r="Q187" s="11"/>
      <c r="R187" s="11"/>
      <c r="S187" s="11"/>
      <c r="T187" s="11"/>
      <c r="U187" s="11"/>
      <c r="V187" s="11"/>
      <c r="W187" s="11"/>
    </row>
    <row r="188" ht="18.75" customHeight="1" spans="1:23">
      <c r="A188" s="25"/>
      <c r="B188" s="25"/>
      <c r="C188" s="10" t="s">
        <v>342</v>
      </c>
      <c r="D188" s="25"/>
      <c r="E188" s="25"/>
      <c r="F188" s="25"/>
      <c r="G188" s="25"/>
      <c r="H188" s="25"/>
      <c r="I188" s="11">
        <v>151699297</v>
      </c>
      <c r="J188" s="11"/>
      <c r="K188" s="11"/>
      <c r="L188" s="11"/>
      <c r="M188" s="11"/>
      <c r="N188" s="11"/>
      <c r="O188" s="11"/>
      <c r="P188" s="25"/>
      <c r="Q188" s="11"/>
      <c r="R188" s="11">
        <v>151699297</v>
      </c>
      <c r="S188" s="11">
        <v>151699297</v>
      </c>
      <c r="T188" s="11"/>
      <c r="U188" s="11"/>
      <c r="V188" s="11"/>
      <c r="W188" s="11"/>
    </row>
    <row r="189" ht="18.75" customHeight="1" spans="1:23">
      <c r="A189" s="9" t="s">
        <v>228</v>
      </c>
      <c r="B189" s="9" t="s">
        <v>343</v>
      </c>
      <c r="C189" s="10" t="s">
        <v>342</v>
      </c>
      <c r="D189" s="9" t="s">
        <v>56</v>
      </c>
      <c r="E189" s="9" t="s">
        <v>87</v>
      </c>
      <c r="F189" s="9" t="s">
        <v>88</v>
      </c>
      <c r="G189" s="9" t="s">
        <v>247</v>
      </c>
      <c r="H189" s="9" t="s">
        <v>248</v>
      </c>
      <c r="I189" s="11">
        <v>11586</v>
      </c>
      <c r="J189" s="11"/>
      <c r="K189" s="11"/>
      <c r="L189" s="11"/>
      <c r="M189" s="11"/>
      <c r="N189" s="11"/>
      <c r="O189" s="11"/>
      <c r="P189" s="25"/>
      <c r="Q189" s="11"/>
      <c r="R189" s="11">
        <v>11586</v>
      </c>
      <c r="S189" s="11">
        <v>11586</v>
      </c>
      <c r="T189" s="11"/>
      <c r="U189" s="11"/>
      <c r="V189" s="11"/>
      <c r="W189" s="11"/>
    </row>
    <row r="190" ht="18.75" customHeight="1" spans="1:23">
      <c r="A190" s="9" t="s">
        <v>228</v>
      </c>
      <c r="B190" s="9" t="s">
        <v>343</v>
      </c>
      <c r="C190" s="10" t="s">
        <v>342</v>
      </c>
      <c r="D190" s="9" t="s">
        <v>56</v>
      </c>
      <c r="E190" s="9" t="s">
        <v>87</v>
      </c>
      <c r="F190" s="9" t="s">
        <v>88</v>
      </c>
      <c r="G190" s="9" t="s">
        <v>298</v>
      </c>
      <c r="H190" s="9" t="s">
        <v>299</v>
      </c>
      <c r="I190" s="11">
        <v>3916</v>
      </c>
      <c r="J190" s="11"/>
      <c r="K190" s="11"/>
      <c r="L190" s="11"/>
      <c r="M190" s="11"/>
      <c r="N190" s="11"/>
      <c r="O190" s="11"/>
      <c r="P190" s="25"/>
      <c r="Q190" s="11"/>
      <c r="R190" s="11">
        <v>3916</v>
      </c>
      <c r="S190" s="11">
        <v>3916</v>
      </c>
      <c r="T190" s="11"/>
      <c r="U190" s="11"/>
      <c r="V190" s="11"/>
      <c r="W190" s="11"/>
    </row>
    <row r="191" ht="18.75" customHeight="1" spans="1:23">
      <c r="A191" s="9" t="s">
        <v>228</v>
      </c>
      <c r="B191" s="9" t="s">
        <v>343</v>
      </c>
      <c r="C191" s="10" t="s">
        <v>342</v>
      </c>
      <c r="D191" s="9" t="s">
        <v>56</v>
      </c>
      <c r="E191" s="9" t="s">
        <v>87</v>
      </c>
      <c r="F191" s="9" t="s">
        <v>88</v>
      </c>
      <c r="G191" s="9" t="s">
        <v>265</v>
      </c>
      <c r="H191" s="9" t="s">
        <v>266</v>
      </c>
      <c r="I191" s="11">
        <v>766714</v>
      </c>
      <c r="J191" s="11"/>
      <c r="K191" s="11"/>
      <c r="L191" s="11"/>
      <c r="M191" s="11"/>
      <c r="N191" s="11"/>
      <c r="O191" s="11"/>
      <c r="P191" s="25"/>
      <c r="Q191" s="11"/>
      <c r="R191" s="11">
        <v>766714</v>
      </c>
      <c r="S191" s="11">
        <v>766714</v>
      </c>
      <c r="T191" s="11"/>
      <c r="U191" s="11"/>
      <c r="V191" s="11"/>
      <c r="W191" s="11"/>
    </row>
    <row r="192" ht="18.75" customHeight="1" spans="1:23">
      <c r="A192" s="9" t="s">
        <v>228</v>
      </c>
      <c r="B192" s="9" t="s">
        <v>343</v>
      </c>
      <c r="C192" s="10" t="s">
        <v>342</v>
      </c>
      <c r="D192" s="9" t="s">
        <v>56</v>
      </c>
      <c r="E192" s="9" t="s">
        <v>87</v>
      </c>
      <c r="F192" s="9" t="s">
        <v>88</v>
      </c>
      <c r="G192" s="9" t="s">
        <v>267</v>
      </c>
      <c r="H192" s="9" t="s">
        <v>268</v>
      </c>
      <c r="I192" s="11">
        <v>986208</v>
      </c>
      <c r="J192" s="11"/>
      <c r="K192" s="11"/>
      <c r="L192" s="11"/>
      <c r="M192" s="11"/>
      <c r="N192" s="11"/>
      <c r="O192" s="11"/>
      <c r="P192" s="25"/>
      <c r="Q192" s="11"/>
      <c r="R192" s="11">
        <v>986208</v>
      </c>
      <c r="S192" s="11">
        <v>986208</v>
      </c>
      <c r="T192" s="11"/>
      <c r="U192" s="11"/>
      <c r="V192" s="11"/>
      <c r="W192" s="11"/>
    </row>
    <row r="193" ht="18.75" customHeight="1" spans="1:23">
      <c r="A193" s="9" t="s">
        <v>228</v>
      </c>
      <c r="B193" s="9" t="s">
        <v>343</v>
      </c>
      <c r="C193" s="10" t="s">
        <v>342</v>
      </c>
      <c r="D193" s="9" t="s">
        <v>56</v>
      </c>
      <c r="E193" s="9" t="s">
        <v>87</v>
      </c>
      <c r="F193" s="9" t="s">
        <v>88</v>
      </c>
      <c r="G193" s="9" t="s">
        <v>259</v>
      </c>
      <c r="H193" s="9" t="s">
        <v>260</v>
      </c>
      <c r="I193" s="11">
        <v>54604</v>
      </c>
      <c r="J193" s="11"/>
      <c r="K193" s="11"/>
      <c r="L193" s="11"/>
      <c r="M193" s="11"/>
      <c r="N193" s="11"/>
      <c r="O193" s="11"/>
      <c r="P193" s="25"/>
      <c r="Q193" s="11"/>
      <c r="R193" s="11">
        <v>54604</v>
      </c>
      <c r="S193" s="11">
        <v>54604</v>
      </c>
      <c r="T193" s="11"/>
      <c r="U193" s="11"/>
      <c r="V193" s="11"/>
      <c r="W193" s="11"/>
    </row>
    <row r="194" ht="18.75" customHeight="1" spans="1:23">
      <c r="A194" s="9" t="s">
        <v>228</v>
      </c>
      <c r="B194" s="9" t="s">
        <v>343</v>
      </c>
      <c r="C194" s="10" t="s">
        <v>342</v>
      </c>
      <c r="D194" s="9" t="s">
        <v>56</v>
      </c>
      <c r="E194" s="9" t="s">
        <v>87</v>
      </c>
      <c r="F194" s="9" t="s">
        <v>88</v>
      </c>
      <c r="G194" s="9" t="s">
        <v>253</v>
      </c>
      <c r="H194" s="9" t="s">
        <v>254</v>
      </c>
      <c r="I194" s="11">
        <v>115568</v>
      </c>
      <c r="J194" s="11"/>
      <c r="K194" s="11"/>
      <c r="L194" s="11"/>
      <c r="M194" s="11"/>
      <c r="N194" s="11"/>
      <c r="O194" s="11"/>
      <c r="P194" s="25"/>
      <c r="Q194" s="11"/>
      <c r="R194" s="11">
        <v>115568</v>
      </c>
      <c r="S194" s="11">
        <v>115568</v>
      </c>
      <c r="T194" s="11"/>
      <c r="U194" s="11"/>
      <c r="V194" s="11"/>
      <c r="W194" s="11"/>
    </row>
    <row r="195" ht="18.75" customHeight="1" spans="1:23">
      <c r="A195" s="9" t="s">
        <v>228</v>
      </c>
      <c r="B195" s="9" t="s">
        <v>343</v>
      </c>
      <c r="C195" s="10" t="s">
        <v>342</v>
      </c>
      <c r="D195" s="9" t="s">
        <v>56</v>
      </c>
      <c r="E195" s="9" t="s">
        <v>87</v>
      </c>
      <c r="F195" s="9" t="s">
        <v>88</v>
      </c>
      <c r="G195" s="9" t="s">
        <v>334</v>
      </c>
      <c r="H195" s="9" t="s">
        <v>335</v>
      </c>
      <c r="I195" s="11">
        <v>102000</v>
      </c>
      <c r="J195" s="11"/>
      <c r="K195" s="11"/>
      <c r="L195" s="11"/>
      <c r="M195" s="11"/>
      <c r="N195" s="11"/>
      <c r="O195" s="11"/>
      <c r="P195" s="25"/>
      <c r="Q195" s="11"/>
      <c r="R195" s="11">
        <v>102000</v>
      </c>
      <c r="S195" s="11">
        <v>102000</v>
      </c>
      <c r="T195" s="11"/>
      <c r="U195" s="11"/>
      <c r="V195" s="11"/>
      <c r="W195" s="11"/>
    </row>
    <row r="196" ht="18.75" customHeight="1" spans="1:23">
      <c r="A196" s="9" t="s">
        <v>228</v>
      </c>
      <c r="B196" s="9" t="s">
        <v>343</v>
      </c>
      <c r="C196" s="10" t="s">
        <v>342</v>
      </c>
      <c r="D196" s="9" t="s">
        <v>56</v>
      </c>
      <c r="E196" s="9" t="s">
        <v>87</v>
      </c>
      <c r="F196" s="9" t="s">
        <v>88</v>
      </c>
      <c r="G196" s="9" t="s">
        <v>271</v>
      </c>
      <c r="H196" s="9" t="s">
        <v>272</v>
      </c>
      <c r="I196" s="11">
        <v>174416</v>
      </c>
      <c r="J196" s="11"/>
      <c r="K196" s="11"/>
      <c r="L196" s="11"/>
      <c r="M196" s="11"/>
      <c r="N196" s="11"/>
      <c r="O196" s="11"/>
      <c r="P196" s="25"/>
      <c r="Q196" s="11"/>
      <c r="R196" s="11">
        <v>174416</v>
      </c>
      <c r="S196" s="11">
        <v>174416</v>
      </c>
      <c r="T196" s="11"/>
      <c r="U196" s="11"/>
      <c r="V196" s="11"/>
      <c r="W196" s="11"/>
    </row>
    <row r="197" ht="18.75" customHeight="1" spans="1:23">
      <c r="A197" s="9" t="s">
        <v>228</v>
      </c>
      <c r="B197" s="9" t="s">
        <v>343</v>
      </c>
      <c r="C197" s="10" t="s">
        <v>342</v>
      </c>
      <c r="D197" s="9" t="s">
        <v>56</v>
      </c>
      <c r="E197" s="9" t="s">
        <v>87</v>
      </c>
      <c r="F197" s="9" t="s">
        <v>88</v>
      </c>
      <c r="G197" s="9" t="s">
        <v>239</v>
      </c>
      <c r="H197" s="9" t="s">
        <v>240</v>
      </c>
      <c r="I197" s="11">
        <v>72421263</v>
      </c>
      <c r="J197" s="11"/>
      <c r="K197" s="11"/>
      <c r="L197" s="11"/>
      <c r="M197" s="11"/>
      <c r="N197" s="11"/>
      <c r="O197" s="11"/>
      <c r="P197" s="25"/>
      <c r="Q197" s="11"/>
      <c r="R197" s="11">
        <v>72421263</v>
      </c>
      <c r="S197" s="11">
        <v>72421263</v>
      </c>
      <c r="T197" s="11"/>
      <c r="U197" s="11"/>
      <c r="V197" s="11"/>
      <c r="W197" s="11"/>
    </row>
    <row r="198" ht="18.75" customHeight="1" spans="1:23">
      <c r="A198" s="9" t="s">
        <v>228</v>
      </c>
      <c r="B198" s="9" t="s">
        <v>343</v>
      </c>
      <c r="C198" s="10" t="s">
        <v>342</v>
      </c>
      <c r="D198" s="9" t="s">
        <v>56</v>
      </c>
      <c r="E198" s="9" t="s">
        <v>87</v>
      </c>
      <c r="F198" s="9" t="s">
        <v>88</v>
      </c>
      <c r="G198" s="9" t="s">
        <v>234</v>
      </c>
      <c r="H198" s="9" t="s">
        <v>235</v>
      </c>
      <c r="I198" s="11">
        <v>73175723</v>
      </c>
      <c r="J198" s="11"/>
      <c r="K198" s="11"/>
      <c r="L198" s="11"/>
      <c r="M198" s="11"/>
      <c r="N198" s="11"/>
      <c r="O198" s="11"/>
      <c r="P198" s="25"/>
      <c r="Q198" s="11"/>
      <c r="R198" s="11">
        <v>73175723</v>
      </c>
      <c r="S198" s="11">
        <v>73175723</v>
      </c>
      <c r="T198" s="11"/>
      <c r="U198" s="11"/>
      <c r="V198" s="11"/>
      <c r="W198" s="11"/>
    </row>
    <row r="199" ht="18.75" customHeight="1" spans="1:23">
      <c r="A199" s="9" t="s">
        <v>228</v>
      </c>
      <c r="B199" s="9" t="s">
        <v>343</v>
      </c>
      <c r="C199" s="10" t="s">
        <v>342</v>
      </c>
      <c r="D199" s="9" t="s">
        <v>56</v>
      </c>
      <c r="E199" s="9" t="s">
        <v>87</v>
      </c>
      <c r="F199" s="9" t="s">
        <v>88</v>
      </c>
      <c r="G199" s="9" t="s">
        <v>255</v>
      </c>
      <c r="H199" s="9" t="s">
        <v>256</v>
      </c>
      <c r="I199" s="11">
        <v>397188</v>
      </c>
      <c r="J199" s="11"/>
      <c r="K199" s="11"/>
      <c r="L199" s="11"/>
      <c r="M199" s="11"/>
      <c r="N199" s="11"/>
      <c r="O199" s="11"/>
      <c r="P199" s="25"/>
      <c r="Q199" s="11"/>
      <c r="R199" s="11">
        <v>397188</v>
      </c>
      <c r="S199" s="11">
        <v>397188</v>
      </c>
      <c r="T199" s="11"/>
      <c r="U199" s="11"/>
      <c r="V199" s="11"/>
      <c r="W199" s="11"/>
    </row>
    <row r="200" ht="18.75" customHeight="1" spans="1:23">
      <c r="A200" s="9" t="s">
        <v>228</v>
      </c>
      <c r="B200" s="9" t="s">
        <v>343</v>
      </c>
      <c r="C200" s="10" t="s">
        <v>342</v>
      </c>
      <c r="D200" s="9" t="s">
        <v>56</v>
      </c>
      <c r="E200" s="9" t="s">
        <v>87</v>
      </c>
      <c r="F200" s="9" t="s">
        <v>88</v>
      </c>
      <c r="G200" s="9" t="s">
        <v>302</v>
      </c>
      <c r="H200" s="9" t="s">
        <v>303</v>
      </c>
      <c r="I200" s="11">
        <v>1047949</v>
      </c>
      <c r="J200" s="11"/>
      <c r="K200" s="11"/>
      <c r="L200" s="11"/>
      <c r="M200" s="11"/>
      <c r="N200" s="11"/>
      <c r="O200" s="11"/>
      <c r="P200" s="25"/>
      <c r="Q200" s="11"/>
      <c r="R200" s="11">
        <v>1047949</v>
      </c>
      <c r="S200" s="11">
        <v>1047949</v>
      </c>
      <c r="T200" s="11"/>
      <c r="U200" s="11"/>
      <c r="V200" s="11"/>
      <c r="W200" s="11"/>
    </row>
    <row r="201" ht="18.75" customHeight="1" spans="1:23">
      <c r="A201" s="9" t="s">
        <v>228</v>
      </c>
      <c r="B201" s="9" t="s">
        <v>343</v>
      </c>
      <c r="C201" s="10" t="s">
        <v>342</v>
      </c>
      <c r="D201" s="9" t="s">
        <v>56</v>
      </c>
      <c r="E201" s="9" t="s">
        <v>87</v>
      </c>
      <c r="F201" s="9" t="s">
        <v>88</v>
      </c>
      <c r="G201" s="9" t="s">
        <v>304</v>
      </c>
      <c r="H201" s="9" t="s">
        <v>305</v>
      </c>
      <c r="I201" s="11">
        <v>174</v>
      </c>
      <c r="J201" s="11"/>
      <c r="K201" s="11"/>
      <c r="L201" s="11"/>
      <c r="M201" s="11"/>
      <c r="N201" s="11"/>
      <c r="O201" s="11"/>
      <c r="P201" s="25"/>
      <c r="Q201" s="11"/>
      <c r="R201" s="11">
        <v>174</v>
      </c>
      <c r="S201" s="11">
        <v>174</v>
      </c>
      <c r="T201" s="11"/>
      <c r="U201" s="11"/>
      <c r="V201" s="11"/>
      <c r="W201" s="11"/>
    </row>
    <row r="202" ht="18.75" customHeight="1" spans="1:23">
      <c r="A202" s="9" t="s">
        <v>228</v>
      </c>
      <c r="B202" s="9" t="s">
        <v>343</v>
      </c>
      <c r="C202" s="10" t="s">
        <v>342</v>
      </c>
      <c r="D202" s="9" t="s">
        <v>56</v>
      </c>
      <c r="E202" s="9" t="s">
        <v>87</v>
      </c>
      <c r="F202" s="9" t="s">
        <v>88</v>
      </c>
      <c r="G202" s="9" t="s">
        <v>212</v>
      </c>
      <c r="H202" s="9" t="s">
        <v>213</v>
      </c>
      <c r="I202" s="11">
        <v>397188</v>
      </c>
      <c r="J202" s="11"/>
      <c r="K202" s="11"/>
      <c r="L202" s="11"/>
      <c r="M202" s="11"/>
      <c r="N202" s="11"/>
      <c r="O202" s="11"/>
      <c r="P202" s="25"/>
      <c r="Q202" s="11"/>
      <c r="R202" s="11">
        <v>397188</v>
      </c>
      <c r="S202" s="11">
        <v>397188</v>
      </c>
      <c r="T202" s="11"/>
      <c r="U202" s="11"/>
      <c r="V202" s="11"/>
      <c r="W202" s="11"/>
    </row>
    <row r="203" ht="18.75" customHeight="1" spans="1:23">
      <c r="A203" s="9" t="s">
        <v>228</v>
      </c>
      <c r="B203" s="9" t="s">
        <v>343</v>
      </c>
      <c r="C203" s="10" t="s">
        <v>342</v>
      </c>
      <c r="D203" s="9" t="s">
        <v>56</v>
      </c>
      <c r="E203" s="9" t="s">
        <v>87</v>
      </c>
      <c r="F203" s="9" t="s">
        <v>88</v>
      </c>
      <c r="G203" s="9" t="s">
        <v>276</v>
      </c>
      <c r="H203" s="9" t="s">
        <v>277</v>
      </c>
      <c r="I203" s="11">
        <v>2044800</v>
      </c>
      <c r="J203" s="11"/>
      <c r="K203" s="11"/>
      <c r="L203" s="11"/>
      <c r="M203" s="11"/>
      <c r="N203" s="11"/>
      <c r="O203" s="11"/>
      <c r="P203" s="25"/>
      <c r="Q203" s="11"/>
      <c r="R203" s="11">
        <v>2044800</v>
      </c>
      <c r="S203" s="11">
        <v>2044800</v>
      </c>
      <c r="T203" s="11"/>
      <c r="U203" s="11"/>
      <c r="V203" s="11"/>
      <c r="W203" s="11"/>
    </row>
    <row r="204" ht="18.75" customHeight="1" spans="1:23">
      <c r="A204" s="25"/>
      <c r="B204" s="25"/>
      <c r="C204" s="10" t="s">
        <v>344</v>
      </c>
      <c r="D204" s="25"/>
      <c r="E204" s="25"/>
      <c r="F204" s="25"/>
      <c r="G204" s="25"/>
      <c r="H204" s="25"/>
      <c r="I204" s="11">
        <v>66526000</v>
      </c>
      <c r="J204" s="11"/>
      <c r="K204" s="11"/>
      <c r="L204" s="11"/>
      <c r="M204" s="11"/>
      <c r="N204" s="11"/>
      <c r="O204" s="11"/>
      <c r="P204" s="25"/>
      <c r="Q204" s="11"/>
      <c r="R204" s="11">
        <v>66526000</v>
      </c>
      <c r="S204" s="11">
        <v>66526000</v>
      </c>
      <c r="T204" s="11"/>
      <c r="U204" s="11"/>
      <c r="V204" s="11"/>
      <c r="W204" s="11"/>
    </row>
    <row r="205" ht="18.75" customHeight="1" spans="1:23">
      <c r="A205" s="9" t="s">
        <v>228</v>
      </c>
      <c r="B205" s="9" t="s">
        <v>345</v>
      </c>
      <c r="C205" s="10" t="s">
        <v>344</v>
      </c>
      <c r="D205" s="9" t="s">
        <v>56</v>
      </c>
      <c r="E205" s="9" t="s">
        <v>87</v>
      </c>
      <c r="F205" s="9" t="s">
        <v>88</v>
      </c>
      <c r="G205" s="9" t="s">
        <v>230</v>
      </c>
      <c r="H205" s="9" t="s">
        <v>231</v>
      </c>
      <c r="I205" s="11">
        <v>500000</v>
      </c>
      <c r="J205" s="11"/>
      <c r="K205" s="11"/>
      <c r="L205" s="11"/>
      <c r="M205" s="11"/>
      <c r="N205" s="11"/>
      <c r="O205" s="11"/>
      <c r="P205" s="25"/>
      <c r="Q205" s="11"/>
      <c r="R205" s="11">
        <v>500000</v>
      </c>
      <c r="S205" s="11">
        <v>500000</v>
      </c>
      <c r="T205" s="11"/>
      <c r="U205" s="11"/>
      <c r="V205" s="11"/>
      <c r="W205" s="11"/>
    </row>
    <row r="206" ht="18.75" customHeight="1" spans="1:23">
      <c r="A206" s="9" t="s">
        <v>228</v>
      </c>
      <c r="B206" s="9" t="s">
        <v>345</v>
      </c>
      <c r="C206" s="10" t="s">
        <v>344</v>
      </c>
      <c r="D206" s="9" t="s">
        <v>56</v>
      </c>
      <c r="E206" s="9" t="s">
        <v>87</v>
      </c>
      <c r="F206" s="9" t="s">
        <v>88</v>
      </c>
      <c r="G206" s="9" t="s">
        <v>300</v>
      </c>
      <c r="H206" s="9" t="s">
        <v>301</v>
      </c>
      <c r="I206" s="11">
        <v>4000000</v>
      </c>
      <c r="J206" s="11"/>
      <c r="K206" s="11"/>
      <c r="L206" s="11"/>
      <c r="M206" s="11"/>
      <c r="N206" s="11"/>
      <c r="O206" s="11"/>
      <c r="P206" s="25"/>
      <c r="Q206" s="11"/>
      <c r="R206" s="11">
        <v>4000000</v>
      </c>
      <c r="S206" s="11">
        <v>4000000</v>
      </c>
      <c r="T206" s="11"/>
      <c r="U206" s="11"/>
      <c r="V206" s="11"/>
      <c r="W206" s="11"/>
    </row>
    <row r="207" ht="18.75" customHeight="1" spans="1:23">
      <c r="A207" s="9" t="s">
        <v>228</v>
      </c>
      <c r="B207" s="9" t="s">
        <v>345</v>
      </c>
      <c r="C207" s="10" t="s">
        <v>344</v>
      </c>
      <c r="D207" s="9" t="s">
        <v>56</v>
      </c>
      <c r="E207" s="9" t="s">
        <v>87</v>
      </c>
      <c r="F207" s="9" t="s">
        <v>88</v>
      </c>
      <c r="G207" s="9" t="s">
        <v>232</v>
      </c>
      <c r="H207" s="9" t="s">
        <v>233</v>
      </c>
      <c r="I207" s="11">
        <v>7000000</v>
      </c>
      <c r="J207" s="11"/>
      <c r="K207" s="11"/>
      <c r="L207" s="11"/>
      <c r="M207" s="11"/>
      <c r="N207" s="11"/>
      <c r="O207" s="11"/>
      <c r="P207" s="25"/>
      <c r="Q207" s="11"/>
      <c r="R207" s="11">
        <v>7000000</v>
      </c>
      <c r="S207" s="11">
        <v>7000000</v>
      </c>
      <c r="T207" s="11"/>
      <c r="U207" s="11"/>
      <c r="V207" s="11"/>
      <c r="W207" s="11"/>
    </row>
    <row r="208" ht="18.75" customHeight="1" spans="1:23">
      <c r="A208" s="9" t="s">
        <v>228</v>
      </c>
      <c r="B208" s="9" t="s">
        <v>345</v>
      </c>
      <c r="C208" s="10" t="s">
        <v>344</v>
      </c>
      <c r="D208" s="9" t="s">
        <v>56</v>
      </c>
      <c r="E208" s="9" t="s">
        <v>87</v>
      </c>
      <c r="F208" s="9" t="s">
        <v>88</v>
      </c>
      <c r="G208" s="9" t="s">
        <v>239</v>
      </c>
      <c r="H208" s="9" t="s">
        <v>240</v>
      </c>
      <c r="I208" s="11">
        <v>1900000</v>
      </c>
      <c r="J208" s="11"/>
      <c r="K208" s="11"/>
      <c r="L208" s="11"/>
      <c r="M208" s="11"/>
      <c r="N208" s="11"/>
      <c r="O208" s="11"/>
      <c r="P208" s="25"/>
      <c r="Q208" s="11"/>
      <c r="R208" s="11">
        <v>1900000</v>
      </c>
      <c r="S208" s="11">
        <v>1900000</v>
      </c>
      <c r="T208" s="11"/>
      <c r="U208" s="11"/>
      <c r="V208" s="11"/>
      <c r="W208" s="11"/>
    </row>
    <row r="209" ht="18.75" customHeight="1" spans="1:23">
      <c r="A209" s="9" t="s">
        <v>228</v>
      </c>
      <c r="B209" s="9" t="s">
        <v>345</v>
      </c>
      <c r="C209" s="10" t="s">
        <v>344</v>
      </c>
      <c r="D209" s="9" t="s">
        <v>56</v>
      </c>
      <c r="E209" s="9" t="s">
        <v>87</v>
      </c>
      <c r="F209" s="9" t="s">
        <v>88</v>
      </c>
      <c r="G209" s="9" t="s">
        <v>280</v>
      </c>
      <c r="H209" s="9" t="s">
        <v>281</v>
      </c>
      <c r="I209" s="11">
        <v>440000</v>
      </c>
      <c r="J209" s="11"/>
      <c r="K209" s="11"/>
      <c r="L209" s="11"/>
      <c r="M209" s="11"/>
      <c r="N209" s="11"/>
      <c r="O209" s="11"/>
      <c r="P209" s="25"/>
      <c r="Q209" s="11"/>
      <c r="R209" s="11">
        <v>440000</v>
      </c>
      <c r="S209" s="11">
        <v>440000</v>
      </c>
      <c r="T209" s="11"/>
      <c r="U209" s="11"/>
      <c r="V209" s="11"/>
      <c r="W209" s="11"/>
    </row>
    <row r="210" ht="18.75" customHeight="1" spans="1:23">
      <c r="A210" s="9" t="s">
        <v>228</v>
      </c>
      <c r="B210" s="9" t="s">
        <v>345</v>
      </c>
      <c r="C210" s="10" t="s">
        <v>344</v>
      </c>
      <c r="D210" s="9" t="s">
        <v>56</v>
      </c>
      <c r="E210" s="9" t="s">
        <v>87</v>
      </c>
      <c r="F210" s="9" t="s">
        <v>88</v>
      </c>
      <c r="G210" s="9" t="s">
        <v>284</v>
      </c>
      <c r="H210" s="9" t="s">
        <v>285</v>
      </c>
      <c r="I210" s="11">
        <v>49386000</v>
      </c>
      <c r="J210" s="11"/>
      <c r="K210" s="11"/>
      <c r="L210" s="11"/>
      <c r="M210" s="11"/>
      <c r="N210" s="11"/>
      <c r="O210" s="11"/>
      <c r="P210" s="25"/>
      <c r="Q210" s="11"/>
      <c r="R210" s="11">
        <v>49386000</v>
      </c>
      <c r="S210" s="11">
        <v>49386000</v>
      </c>
      <c r="T210" s="11"/>
      <c r="U210" s="11"/>
      <c r="V210" s="11"/>
      <c r="W210" s="11"/>
    </row>
    <row r="211" ht="18.75" customHeight="1" spans="1:23">
      <c r="A211" s="9" t="s">
        <v>228</v>
      </c>
      <c r="B211" s="9" t="s">
        <v>345</v>
      </c>
      <c r="C211" s="10" t="s">
        <v>344</v>
      </c>
      <c r="D211" s="9" t="s">
        <v>56</v>
      </c>
      <c r="E211" s="9" t="s">
        <v>87</v>
      </c>
      <c r="F211" s="9" t="s">
        <v>88</v>
      </c>
      <c r="G211" s="9" t="s">
        <v>288</v>
      </c>
      <c r="H211" s="9" t="s">
        <v>289</v>
      </c>
      <c r="I211" s="11">
        <v>300000</v>
      </c>
      <c r="J211" s="11"/>
      <c r="K211" s="11"/>
      <c r="L211" s="11"/>
      <c r="M211" s="11"/>
      <c r="N211" s="11"/>
      <c r="O211" s="11"/>
      <c r="P211" s="25"/>
      <c r="Q211" s="11"/>
      <c r="R211" s="11">
        <v>300000</v>
      </c>
      <c r="S211" s="11">
        <v>300000</v>
      </c>
      <c r="T211" s="11"/>
      <c r="U211" s="11"/>
      <c r="V211" s="11"/>
      <c r="W211" s="11"/>
    </row>
    <row r="212" ht="18.75" customHeight="1" spans="1:23">
      <c r="A212" s="9" t="s">
        <v>228</v>
      </c>
      <c r="B212" s="9" t="s">
        <v>345</v>
      </c>
      <c r="C212" s="10" t="s">
        <v>344</v>
      </c>
      <c r="D212" s="9" t="s">
        <v>56</v>
      </c>
      <c r="E212" s="9" t="s">
        <v>87</v>
      </c>
      <c r="F212" s="9" t="s">
        <v>88</v>
      </c>
      <c r="G212" s="9" t="s">
        <v>346</v>
      </c>
      <c r="H212" s="9" t="s">
        <v>69</v>
      </c>
      <c r="I212" s="11">
        <v>3000000</v>
      </c>
      <c r="J212" s="11"/>
      <c r="K212" s="11"/>
      <c r="L212" s="11"/>
      <c r="M212" s="11"/>
      <c r="N212" s="11"/>
      <c r="O212" s="11"/>
      <c r="P212" s="25"/>
      <c r="Q212" s="11"/>
      <c r="R212" s="11">
        <v>3000000</v>
      </c>
      <c r="S212" s="11">
        <v>3000000</v>
      </c>
      <c r="T212" s="11"/>
      <c r="U212" s="11"/>
      <c r="V212" s="11"/>
      <c r="W212" s="11"/>
    </row>
    <row r="213" ht="18.75" customHeight="1" spans="1:23">
      <c r="A213" s="25"/>
      <c r="B213" s="25"/>
      <c r="C213" s="10" t="s">
        <v>347</v>
      </c>
      <c r="D213" s="25"/>
      <c r="E213" s="25"/>
      <c r="F213" s="25"/>
      <c r="G213" s="25"/>
      <c r="H213" s="25"/>
      <c r="I213" s="11">
        <v>400000</v>
      </c>
      <c r="J213" s="11">
        <v>400000</v>
      </c>
      <c r="K213" s="11">
        <v>400000</v>
      </c>
      <c r="L213" s="11"/>
      <c r="M213" s="11"/>
      <c r="N213" s="11"/>
      <c r="O213" s="11"/>
      <c r="P213" s="25"/>
      <c r="Q213" s="11"/>
      <c r="R213" s="11"/>
      <c r="S213" s="11"/>
      <c r="T213" s="11"/>
      <c r="U213" s="11"/>
      <c r="V213" s="11"/>
      <c r="W213" s="11"/>
    </row>
    <row r="214" ht="18.75" customHeight="1" spans="1:23">
      <c r="A214" s="9" t="s">
        <v>228</v>
      </c>
      <c r="B214" s="9" t="s">
        <v>348</v>
      </c>
      <c r="C214" s="10" t="s">
        <v>347</v>
      </c>
      <c r="D214" s="9" t="s">
        <v>56</v>
      </c>
      <c r="E214" s="9" t="s">
        <v>87</v>
      </c>
      <c r="F214" s="9" t="s">
        <v>88</v>
      </c>
      <c r="G214" s="9" t="s">
        <v>232</v>
      </c>
      <c r="H214" s="9" t="s">
        <v>233</v>
      </c>
      <c r="I214" s="11">
        <v>250000</v>
      </c>
      <c r="J214" s="11">
        <v>250000</v>
      </c>
      <c r="K214" s="11">
        <v>250000</v>
      </c>
      <c r="L214" s="11"/>
      <c r="M214" s="11"/>
      <c r="N214" s="11"/>
      <c r="O214" s="11"/>
      <c r="P214" s="25"/>
      <c r="Q214" s="11"/>
      <c r="R214" s="11"/>
      <c r="S214" s="11"/>
      <c r="T214" s="11"/>
      <c r="U214" s="11"/>
      <c r="V214" s="11"/>
      <c r="W214" s="11"/>
    </row>
    <row r="215" ht="18.75" customHeight="1" spans="1:23">
      <c r="A215" s="9" t="s">
        <v>228</v>
      </c>
      <c r="B215" s="9" t="s">
        <v>348</v>
      </c>
      <c r="C215" s="10" t="s">
        <v>347</v>
      </c>
      <c r="D215" s="9" t="s">
        <v>56</v>
      </c>
      <c r="E215" s="9" t="s">
        <v>89</v>
      </c>
      <c r="F215" s="9" t="s">
        <v>90</v>
      </c>
      <c r="G215" s="9" t="s">
        <v>284</v>
      </c>
      <c r="H215" s="9" t="s">
        <v>285</v>
      </c>
      <c r="I215" s="11">
        <v>150000</v>
      </c>
      <c r="J215" s="11">
        <v>150000</v>
      </c>
      <c r="K215" s="11">
        <v>150000</v>
      </c>
      <c r="L215" s="11"/>
      <c r="M215" s="11"/>
      <c r="N215" s="11"/>
      <c r="O215" s="11"/>
      <c r="P215" s="25"/>
      <c r="Q215" s="11"/>
      <c r="R215" s="11"/>
      <c r="S215" s="11"/>
      <c r="T215" s="11"/>
      <c r="U215" s="11"/>
      <c r="V215" s="11"/>
      <c r="W215" s="11"/>
    </row>
    <row r="216" ht="18.75" customHeight="1" spans="1:23">
      <c r="A216" s="25"/>
      <c r="B216" s="25"/>
      <c r="C216" s="10" t="s">
        <v>349</v>
      </c>
      <c r="D216" s="25"/>
      <c r="E216" s="25"/>
      <c r="F216" s="25"/>
      <c r="G216" s="25"/>
      <c r="H216" s="25"/>
      <c r="I216" s="11">
        <v>109500</v>
      </c>
      <c r="J216" s="11">
        <v>109500</v>
      </c>
      <c r="K216" s="11">
        <v>109500</v>
      </c>
      <c r="L216" s="11"/>
      <c r="M216" s="11"/>
      <c r="N216" s="11"/>
      <c r="O216" s="11"/>
      <c r="P216" s="25"/>
      <c r="Q216" s="11"/>
      <c r="R216" s="11"/>
      <c r="S216" s="11"/>
      <c r="T216" s="11"/>
      <c r="U216" s="11"/>
      <c r="V216" s="11"/>
      <c r="W216" s="11"/>
    </row>
    <row r="217" ht="18.75" customHeight="1" spans="1:23">
      <c r="A217" s="9" t="s">
        <v>228</v>
      </c>
      <c r="B217" s="9" t="s">
        <v>350</v>
      </c>
      <c r="C217" s="10" t="s">
        <v>349</v>
      </c>
      <c r="D217" s="9" t="s">
        <v>56</v>
      </c>
      <c r="E217" s="9" t="s">
        <v>87</v>
      </c>
      <c r="F217" s="9" t="s">
        <v>88</v>
      </c>
      <c r="G217" s="9" t="s">
        <v>300</v>
      </c>
      <c r="H217" s="9" t="s">
        <v>301</v>
      </c>
      <c r="I217" s="11">
        <v>109500</v>
      </c>
      <c r="J217" s="11">
        <v>109500</v>
      </c>
      <c r="K217" s="11">
        <v>109500</v>
      </c>
      <c r="L217" s="11"/>
      <c r="M217" s="11"/>
      <c r="N217" s="11"/>
      <c r="O217" s="11"/>
      <c r="P217" s="25"/>
      <c r="Q217" s="11"/>
      <c r="R217" s="11"/>
      <c r="S217" s="11"/>
      <c r="T217" s="11"/>
      <c r="U217" s="11"/>
      <c r="V217" s="11"/>
      <c r="W217" s="11"/>
    </row>
    <row r="218" ht="18.75" customHeight="1" spans="1:23">
      <c r="A218" s="25"/>
      <c r="B218" s="25"/>
      <c r="C218" s="10" t="s">
        <v>351</v>
      </c>
      <c r="D218" s="25"/>
      <c r="E218" s="25"/>
      <c r="F218" s="25"/>
      <c r="G218" s="25"/>
      <c r="H218" s="25"/>
      <c r="I218" s="11">
        <v>250000</v>
      </c>
      <c r="J218" s="11">
        <v>250000</v>
      </c>
      <c r="K218" s="11">
        <v>250000</v>
      </c>
      <c r="L218" s="11"/>
      <c r="M218" s="11"/>
      <c r="N218" s="11"/>
      <c r="O218" s="11"/>
      <c r="P218" s="25"/>
      <c r="Q218" s="11"/>
      <c r="R218" s="11"/>
      <c r="S218" s="11"/>
      <c r="T218" s="11"/>
      <c r="U218" s="11"/>
      <c r="V218" s="11"/>
      <c r="W218" s="11"/>
    </row>
    <row r="219" ht="18.75" customHeight="1" spans="1:23">
      <c r="A219" s="9" t="s">
        <v>237</v>
      </c>
      <c r="B219" s="9" t="s">
        <v>352</v>
      </c>
      <c r="C219" s="10" t="s">
        <v>351</v>
      </c>
      <c r="D219" s="9" t="s">
        <v>56</v>
      </c>
      <c r="E219" s="9" t="s">
        <v>93</v>
      </c>
      <c r="F219" s="9" t="s">
        <v>94</v>
      </c>
      <c r="G219" s="9" t="s">
        <v>247</v>
      </c>
      <c r="H219" s="9" t="s">
        <v>248</v>
      </c>
      <c r="I219" s="11">
        <v>3360</v>
      </c>
      <c r="J219" s="11">
        <v>3360</v>
      </c>
      <c r="K219" s="11">
        <v>3360</v>
      </c>
      <c r="L219" s="11"/>
      <c r="M219" s="11"/>
      <c r="N219" s="11"/>
      <c r="O219" s="11"/>
      <c r="P219" s="25"/>
      <c r="Q219" s="11"/>
      <c r="R219" s="11"/>
      <c r="S219" s="11"/>
      <c r="T219" s="11"/>
      <c r="U219" s="11"/>
      <c r="V219" s="11"/>
      <c r="W219" s="11"/>
    </row>
    <row r="220" ht="18.75" customHeight="1" spans="1:23">
      <c r="A220" s="9" t="s">
        <v>237</v>
      </c>
      <c r="B220" s="9" t="s">
        <v>352</v>
      </c>
      <c r="C220" s="10" t="s">
        <v>351</v>
      </c>
      <c r="D220" s="9" t="s">
        <v>56</v>
      </c>
      <c r="E220" s="9" t="s">
        <v>93</v>
      </c>
      <c r="F220" s="9" t="s">
        <v>94</v>
      </c>
      <c r="G220" s="9" t="s">
        <v>247</v>
      </c>
      <c r="H220" s="9" t="s">
        <v>248</v>
      </c>
      <c r="I220" s="11">
        <v>2500</v>
      </c>
      <c r="J220" s="11">
        <v>2500</v>
      </c>
      <c r="K220" s="11">
        <v>2500</v>
      </c>
      <c r="L220" s="11"/>
      <c r="M220" s="11"/>
      <c r="N220" s="11"/>
      <c r="O220" s="11"/>
      <c r="P220" s="25"/>
      <c r="Q220" s="11"/>
      <c r="R220" s="11"/>
      <c r="S220" s="11"/>
      <c r="T220" s="11"/>
      <c r="U220" s="11"/>
      <c r="V220" s="11"/>
      <c r="W220" s="11"/>
    </row>
    <row r="221" ht="18.75" customHeight="1" spans="1:23">
      <c r="A221" s="9" t="s">
        <v>237</v>
      </c>
      <c r="B221" s="9" t="s">
        <v>352</v>
      </c>
      <c r="C221" s="10" t="s">
        <v>351</v>
      </c>
      <c r="D221" s="9" t="s">
        <v>56</v>
      </c>
      <c r="E221" s="9" t="s">
        <v>93</v>
      </c>
      <c r="F221" s="9" t="s">
        <v>94</v>
      </c>
      <c r="G221" s="9" t="s">
        <v>265</v>
      </c>
      <c r="H221" s="9" t="s">
        <v>266</v>
      </c>
      <c r="I221" s="11">
        <v>4000</v>
      </c>
      <c r="J221" s="11">
        <v>4000</v>
      </c>
      <c r="K221" s="11">
        <v>4000</v>
      </c>
      <c r="L221" s="11"/>
      <c r="M221" s="11"/>
      <c r="N221" s="11"/>
      <c r="O221" s="11"/>
      <c r="P221" s="25"/>
      <c r="Q221" s="11"/>
      <c r="R221" s="11"/>
      <c r="S221" s="11"/>
      <c r="T221" s="11"/>
      <c r="U221" s="11"/>
      <c r="V221" s="11"/>
      <c r="W221" s="11"/>
    </row>
    <row r="222" ht="18.75" customHeight="1" spans="1:23">
      <c r="A222" s="9" t="s">
        <v>237</v>
      </c>
      <c r="B222" s="9" t="s">
        <v>352</v>
      </c>
      <c r="C222" s="10" t="s">
        <v>351</v>
      </c>
      <c r="D222" s="9" t="s">
        <v>56</v>
      </c>
      <c r="E222" s="9" t="s">
        <v>93</v>
      </c>
      <c r="F222" s="9" t="s">
        <v>94</v>
      </c>
      <c r="G222" s="9" t="s">
        <v>267</v>
      </c>
      <c r="H222" s="9" t="s">
        <v>268</v>
      </c>
      <c r="I222" s="11">
        <v>6000</v>
      </c>
      <c r="J222" s="11">
        <v>6000</v>
      </c>
      <c r="K222" s="11">
        <v>6000</v>
      </c>
      <c r="L222" s="11"/>
      <c r="M222" s="11"/>
      <c r="N222" s="11"/>
      <c r="O222" s="11"/>
      <c r="P222" s="25"/>
      <c r="Q222" s="11"/>
      <c r="R222" s="11"/>
      <c r="S222" s="11"/>
      <c r="T222" s="11"/>
      <c r="U222" s="11"/>
      <c r="V222" s="11"/>
      <c r="W222" s="11"/>
    </row>
    <row r="223" ht="18.75" customHeight="1" spans="1:23">
      <c r="A223" s="9" t="s">
        <v>237</v>
      </c>
      <c r="B223" s="9" t="s">
        <v>352</v>
      </c>
      <c r="C223" s="10" t="s">
        <v>351</v>
      </c>
      <c r="D223" s="9" t="s">
        <v>56</v>
      </c>
      <c r="E223" s="9" t="s">
        <v>93</v>
      </c>
      <c r="F223" s="9" t="s">
        <v>94</v>
      </c>
      <c r="G223" s="9" t="s">
        <v>259</v>
      </c>
      <c r="H223" s="9" t="s">
        <v>260</v>
      </c>
      <c r="I223" s="11">
        <v>4500</v>
      </c>
      <c r="J223" s="11">
        <v>4500</v>
      </c>
      <c r="K223" s="11">
        <v>4500</v>
      </c>
      <c r="L223" s="11"/>
      <c r="M223" s="11"/>
      <c r="N223" s="11"/>
      <c r="O223" s="11"/>
      <c r="P223" s="25"/>
      <c r="Q223" s="11"/>
      <c r="R223" s="11"/>
      <c r="S223" s="11"/>
      <c r="T223" s="11"/>
      <c r="U223" s="11"/>
      <c r="V223" s="11"/>
      <c r="W223" s="11"/>
    </row>
    <row r="224" ht="18.75" customHeight="1" spans="1:23">
      <c r="A224" s="9" t="s">
        <v>237</v>
      </c>
      <c r="B224" s="9" t="s">
        <v>352</v>
      </c>
      <c r="C224" s="10" t="s">
        <v>351</v>
      </c>
      <c r="D224" s="9" t="s">
        <v>56</v>
      </c>
      <c r="E224" s="9" t="s">
        <v>93</v>
      </c>
      <c r="F224" s="9" t="s">
        <v>94</v>
      </c>
      <c r="G224" s="9" t="s">
        <v>232</v>
      </c>
      <c r="H224" s="9" t="s">
        <v>233</v>
      </c>
      <c r="I224" s="11">
        <v>3000</v>
      </c>
      <c r="J224" s="11">
        <v>3000</v>
      </c>
      <c r="K224" s="11">
        <v>3000</v>
      </c>
      <c r="L224" s="11"/>
      <c r="M224" s="11"/>
      <c r="N224" s="11"/>
      <c r="O224" s="11"/>
      <c r="P224" s="25"/>
      <c r="Q224" s="11"/>
      <c r="R224" s="11"/>
      <c r="S224" s="11"/>
      <c r="T224" s="11"/>
      <c r="U224" s="11"/>
      <c r="V224" s="11"/>
      <c r="W224" s="11"/>
    </row>
    <row r="225" ht="18.75" customHeight="1" spans="1:23">
      <c r="A225" s="9" t="s">
        <v>237</v>
      </c>
      <c r="B225" s="9" t="s">
        <v>352</v>
      </c>
      <c r="C225" s="10" t="s">
        <v>351</v>
      </c>
      <c r="D225" s="9" t="s">
        <v>56</v>
      </c>
      <c r="E225" s="9" t="s">
        <v>93</v>
      </c>
      <c r="F225" s="9" t="s">
        <v>94</v>
      </c>
      <c r="G225" s="9" t="s">
        <v>271</v>
      </c>
      <c r="H225" s="9" t="s">
        <v>272</v>
      </c>
      <c r="I225" s="11">
        <v>2000</v>
      </c>
      <c r="J225" s="11">
        <v>2000</v>
      </c>
      <c r="K225" s="11">
        <v>2000</v>
      </c>
      <c r="L225" s="11"/>
      <c r="M225" s="11"/>
      <c r="N225" s="11"/>
      <c r="O225" s="11"/>
      <c r="P225" s="25"/>
      <c r="Q225" s="11"/>
      <c r="R225" s="11"/>
      <c r="S225" s="11"/>
      <c r="T225" s="11"/>
      <c r="U225" s="11"/>
      <c r="V225" s="11"/>
      <c r="W225" s="11"/>
    </row>
    <row r="226" ht="18.75" customHeight="1" spans="1:23">
      <c r="A226" s="9" t="s">
        <v>237</v>
      </c>
      <c r="B226" s="9" t="s">
        <v>352</v>
      </c>
      <c r="C226" s="10" t="s">
        <v>351</v>
      </c>
      <c r="D226" s="9" t="s">
        <v>56</v>
      </c>
      <c r="E226" s="9" t="s">
        <v>93</v>
      </c>
      <c r="F226" s="9" t="s">
        <v>94</v>
      </c>
      <c r="G226" s="9" t="s">
        <v>239</v>
      </c>
      <c r="H226" s="9" t="s">
        <v>240</v>
      </c>
      <c r="I226" s="11">
        <v>7000</v>
      </c>
      <c r="J226" s="11">
        <v>7000</v>
      </c>
      <c r="K226" s="11">
        <v>7000</v>
      </c>
      <c r="L226" s="11"/>
      <c r="M226" s="11"/>
      <c r="N226" s="11"/>
      <c r="O226" s="11"/>
      <c r="P226" s="25"/>
      <c r="Q226" s="11"/>
      <c r="R226" s="11"/>
      <c r="S226" s="11"/>
      <c r="T226" s="11"/>
      <c r="U226" s="11"/>
      <c r="V226" s="11"/>
      <c r="W226" s="11"/>
    </row>
    <row r="227" ht="18.75" customHeight="1" spans="1:23">
      <c r="A227" s="9" t="s">
        <v>237</v>
      </c>
      <c r="B227" s="9" t="s">
        <v>352</v>
      </c>
      <c r="C227" s="10" t="s">
        <v>351</v>
      </c>
      <c r="D227" s="9" t="s">
        <v>56</v>
      </c>
      <c r="E227" s="9" t="s">
        <v>93</v>
      </c>
      <c r="F227" s="9" t="s">
        <v>94</v>
      </c>
      <c r="G227" s="9" t="s">
        <v>234</v>
      </c>
      <c r="H227" s="9" t="s">
        <v>235</v>
      </c>
      <c r="I227" s="11">
        <v>202640</v>
      </c>
      <c r="J227" s="11">
        <v>202640</v>
      </c>
      <c r="K227" s="11">
        <v>202640</v>
      </c>
      <c r="L227" s="11"/>
      <c r="M227" s="11"/>
      <c r="N227" s="11"/>
      <c r="O227" s="11"/>
      <c r="P227" s="25"/>
      <c r="Q227" s="11"/>
      <c r="R227" s="11"/>
      <c r="S227" s="11"/>
      <c r="T227" s="11"/>
      <c r="U227" s="11"/>
      <c r="V227" s="11"/>
      <c r="W227" s="11"/>
    </row>
    <row r="228" ht="18.75" customHeight="1" spans="1:23">
      <c r="A228" s="9" t="s">
        <v>237</v>
      </c>
      <c r="B228" s="9" t="s">
        <v>352</v>
      </c>
      <c r="C228" s="10" t="s">
        <v>351</v>
      </c>
      <c r="D228" s="9" t="s">
        <v>56</v>
      </c>
      <c r="E228" s="9" t="s">
        <v>93</v>
      </c>
      <c r="F228" s="9" t="s">
        <v>94</v>
      </c>
      <c r="G228" s="9" t="s">
        <v>284</v>
      </c>
      <c r="H228" s="9" t="s">
        <v>285</v>
      </c>
      <c r="I228" s="11">
        <v>15000</v>
      </c>
      <c r="J228" s="11">
        <v>15000</v>
      </c>
      <c r="K228" s="11">
        <v>15000</v>
      </c>
      <c r="L228" s="11"/>
      <c r="M228" s="11"/>
      <c r="N228" s="11"/>
      <c r="O228" s="11"/>
      <c r="P228" s="25"/>
      <c r="Q228" s="11"/>
      <c r="R228" s="11"/>
      <c r="S228" s="11"/>
      <c r="T228" s="11"/>
      <c r="U228" s="11"/>
      <c r="V228" s="11"/>
      <c r="W228" s="11"/>
    </row>
    <row r="229" ht="18.75" customHeight="1" spans="1:23">
      <c r="A229" s="25"/>
      <c r="B229" s="25"/>
      <c r="C229" s="10" t="s">
        <v>353</v>
      </c>
      <c r="D229" s="25"/>
      <c r="E229" s="25"/>
      <c r="F229" s="25"/>
      <c r="G229" s="25"/>
      <c r="H229" s="25"/>
      <c r="I229" s="11">
        <v>94362</v>
      </c>
      <c r="J229" s="11">
        <v>94362</v>
      </c>
      <c r="K229" s="11">
        <v>94362</v>
      </c>
      <c r="L229" s="11"/>
      <c r="M229" s="11"/>
      <c r="N229" s="11"/>
      <c r="O229" s="11"/>
      <c r="P229" s="25"/>
      <c r="Q229" s="11"/>
      <c r="R229" s="11"/>
      <c r="S229" s="11"/>
      <c r="T229" s="11"/>
      <c r="U229" s="11"/>
      <c r="V229" s="11"/>
      <c r="W229" s="11"/>
    </row>
    <row r="230" ht="18.75" customHeight="1" spans="1:23">
      <c r="A230" s="9" t="s">
        <v>237</v>
      </c>
      <c r="B230" s="9" t="s">
        <v>354</v>
      </c>
      <c r="C230" s="10" t="s">
        <v>353</v>
      </c>
      <c r="D230" s="9" t="s">
        <v>56</v>
      </c>
      <c r="E230" s="9" t="s">
        <v>101</v>
      </c>
      <c r="F230" s="9" t="s">
        <v>102</v>
      </c>
      <c r="G230" s="9" t="s">
        <v>234</v>
      </c>
      <c r="H230" s="9" t="s">
        <v>235</v>
      </c>
      <c r="I230" s="11">
        <v>94362</v>
      </c>
      <c r="J230" s="11">
        <v>94362</v>
      </c>
      <c r="K230" s="11">
        <v>94362</v>
      </c>
      <c r="L230" s="11"/>
      <c r="M230" s="11"/>
      <c r="N230" s="11"/>
      <c r="O230" s="11"/>
      <c r="P230" s="25"/>
      <c r="Q230" s="11"/>
      <c r="R230" s="11"/>
      <c r="S230" s="11"/>
      <c r="T230" s="11"/>
      <c r="U230" s="11"/>
      <c r="V230" s="11"/>
      <c r="W230" s="11"/>
    </row>
    <row r="231" ht="18.75" customHeight="1" spans="1:23">
      <c r="A231" s="25"/>
      <c r="B231" s="25"/>
      <c r="C231" s="10" t="s">
        <v>355</v>
      </c>
      <c r="D231" s="25"/>
      <c r="E231" s="25"/>
      <c r="F231" s="25"/>
      <c r="G231" s="25"/>
      <c r="H231" s="25"/>
      <c r="I231" s="11">
        <v>9422300</v>
      </c>
      <c r="J231" s="11"/>
      <c r="K231" s="11"/>
      <c r="L231" s="11"/>
      <c r="M231" s="11"/>
      <c r="N231" s="11"/>
      <c r="O231" s="11"/>
      <c r="P231" s="25"/>
      <c r="Q231" s="11"/>
      <c r="R231" s="11">
        <v>9422300</v>
      </c>
      <c r="S231" s="11">
        <v>9422300</v>
      </c>
      <c r="T231" s="11"/>
      <c r="U231" s="11"/>
      <c r="V231" s="11"/>
      <c r="W231" s="11"/>
    </row>
    <row r="232" ht="18.75" customHeight="1" spans="1:23">
      <c r="A232" s="9" t="s">
        <v>228</v>
      </c>
      <c r="B232" s="9" t="s">
        <v>356</v>
      </c>
      <c r="C232" s="10" t="s">
        <v>355</v>
      </c>
      <c r="D232" s="9" t="s">
        <v>56</v>
      </c>
      <c r="E232" s="9" t="s">
        <v>93</v>
      </c>
      <c r="F232" s="9" t="s">
        <v>94</v>
      </c>
      <c r="G232" s="9" t="s">
        <v>247</v>
      </c>
      <c r="H232" s="9" t="s">
        <v>248</v>
      </c>
      <c r="I232" s="11">
        <v>76575</v>
      </c>
      <c r="J232" s="11"/>
      <c r="K232" s="11"/>
      <c r="L232" s="11"/>
      <c r="M232" s="11"/>
      <c r="N232" s="11"/>
      <c r="O232" s="11"/>
      <c r="P232" s="25"/>
      <c r="Q232" s="11"/>
      <c r="R232" s="11">
        <v>76575</v>
      </c>
      <c r="S232" s="11">
        <v>76575</v>
      </c>
      <c r="T232" s="11"/>
      <c r="U232" s="11"/>
      <c r="V232" s="11"/>
      <c r="W232" s="11"/>
    </row>
    <row r="233" ht="18.75" customHeight="1" spans="1:23">
      <c r="A233" s="9" t="s">
        <v>228</v>
      </c>
      <c r="B233" s="9" t="s">
        <v>356</v>
      </c>
      <c r="C233" s="10" t="s">
        <v>355</v>
      </c>
      <c r="D233" s="9" t="s">
        <v>56</v>
      </c>
      <c r="E233" s="9" t="s">
        <v>93</v>
      </c>
      <c r="F233" s="9" t="s">
        <v>94</v>
      </c>
      <c r="G233" s="9" t="s">
        <v>247</v>
      </c>
      <c r="H233" s="9" t="s">
        <v>248</v>
      </c>
      <c r="I233" s="11">
        <v>6580</v>
      </c>
      <c r="J233" s="11"/>
      <c r="K233" s="11"/>
      <c r="L233" s="11"/>
      <c r="M233" s="11"/>
      <c r="N233" s="11"/>
      <c r="O233" s="11"/>
      <c r="P233" s="25"/>
      <c r="Q233" s="11"/>
      <c r="R233" s="11">
        <v>6580</v>
      </c>
      <c r="S233" s="11">
        <v>6580</v>
      </c>
      <c r="T233" s="11"/>
      <c r="U233" s="11"/>
      <c r="V233" s="11"/>
      <c r="W233" s="11"/>
    </row>
    <row r="234" ht="18.75" customHeight="1" spans="1:23">
      <c r="A234" s="9" t="s">
        <v>228</v>
      </c>
      <c r="B234" s="9" t="s">
        <v>356</v>
      </c>
      <c r="C234" s="10" t="s">
        <v>355</v>
      </c>
      <c r="D234" s="9" t="s">
        <v>56</v>
      </c>
      <c r="E234" s="9" t="s">
        <v>93</v>
      </c>
      <c r="F234" s="9" t="s">
        <v>94</v>
      </c>
      <c r="G234" s="9" t="s">
        <v>230</v>
      </c>
      <c r="H234" s="9" t="s">
        <v>231</v>
      </c>
      <c r="I234" s="11">
        <v>10000</v>
      </c>
      <c r="J234" s="11"/>
      <c r="K234" s="11"/>
      <c r="L234" s="11"/>
      <c r="M234" s="11"/>
      <c r="N234" s="11"/>
      <c r="O234" s="11"/>
      <c r="P234" s="25"/>
      <c r="Q234" s="11"/>
      <c r="R234" s="11">
        <v>10000</v>
      </c>
      <c r="S234" s="11">
        <v>10000</v>
      </c>
      <c r="T234" s="11"/>
      <c r="U234" s="11"/>
      <c r="V234" s="11"/>
      <c r="W234" s="11"/>
    </row>
    <row r="235" ht="18.75" customHeight="1" spans="1:23">
      <c r="A235" s="9" t="s">
        <v>228</v>
      </c>
      <c r="B235" s="9" t="s">
        <v>356</v>
      </c>
      <c r="C235" s="10" t="s">
        <v>355</v>
      </c>
      <c r="D235" s="9" t="s">
        <v>56</v>
      </c>
      <c r="E235" s="9" t="s">
        <v>93</v>
      </c>
      <c r="F235" s="9" t="s">
        <v>94</v>
      </c>
      <c r="G235" s="9" t="s">
        <v>265</v>
      </c>
      <c r="H235" s="9" t="s">
        <v>266</v>
      </c>
      <c r="I235" s="11">
        <v>9000</v>
      </c>
      <c r="J235" s="11"/>
      <c r="K235" s="11"/>
      <c r="L235" s="11"/>
      <c r="M235" s="11"/>
      <c r="N235" s="11"/>
      <c r="O235" s="11"/>
      <c r="P235" s="25"/>
      <c r="Q235" s="11"/>
      <c r="R235" s="11">
        <v>9000</v>
      </c>
      <c r="S235" s="11">
        <v>9000</v>
      </c>
      <c r="T235" s="11"/>
      <c r="U235" s="11"/>
      <c r="V235" s="11"/>
      <c r="W235" s="11"/>
    </row>
    <row r="236" ht="18.75" customHeight="1" spans="1:23">
      <c r="A236" s="9" t="s">
        <v>228</v>
      </c>
      <c r="B236" s="9" t="s">
        <v>356</v>
      </c>
      <c r="C236" s="10" t="s">
        <v>355</v>
      </c>
      <c r="D236" s="9" t="s">
        <v>56</v>
      </c>
      <c r="E236" s="9" t="s">
        <v>93</v>
      </c>
      <c r="F236" s="9" t="s">
        <v>94</v>
      </c>
      <c r="G236" s="9" t="s">
        <v>267</v>
      </c>
      <c r="H236" s="9" t="s">
        <v>268</v>
      </c>
      <c r="I236" s="11">
        <v>15000</v>
      </c>
      <c r="J236" s="11"/>
      <c r="K236" s="11"/>
      <c r="L236" s="11"/>
      <c r="M236" s="11"/>
      <c r="N236" s="11"/>
      <c r="O236" s="11"/>
      <c r="P236" s="25"/>
      <c r="Q236" s="11"/>
      <c r="R236" s="11">
        <v>15000</v>
      </c>
      <c r="S236" s="11">
        <v>15000</v>
      </c>
      <c r="T236" s="11"/>
      <c r="U236" s="11"/>
      <c r="V236" s="11"/>
      <c r="W236" s="11"/>
    </row>
    <row r="237" ht="18.75" customHeight="1" spans="1:23">
      <c r="A237" s="9" t="s">
        <v>228</v>
      </c>
      <c r="B237" s="9" t="s">
        <v>356</v>
      </c>
      <c r="C237" s="10" t="s">
        <v>355</v>
      </c>
      <c r="D237" s="9" t="s">
        <v>56</v>
      </c>
      <c r="E237" s="9" t="s">
        <v>93</v>
      </c>
      <c r="F237" s="9" t="s">
        <v>94</v>
      </c>
      <c r="G237" s="9" t="s">
        <v>259</v>
      </c>
      <c r="H237" s="9" t="s">
        <v>260</v>
      </c>
      <c r="I237" s="11">
        <v>23008</v>
      </c>
      <c r="J237" s="11"/>
      <c r="K237" s="11"/>
      <c r="L237" s="11"/>
      <c r="M237" s="11"/>
      <c r="N237" s="11"/>
      <c r="O237" s="11"/>
      <c r="P237" s="25"/>
      <c r="Q237" s="11"/>
      <c r="R237" s="11">
        <v>23008</v>
      </c>
      <c r="S237" s="11">
        <v>23008</v>
      </c>
      <c r="T237" s="11"/>
      <c r="U237" s="11"/>
      <c r="V237" s="11"/>
      <c r="W237" s="11"/>
    </row>
    <row r="238" ht="18.75" customHeight="1" spans="1:23">
      <c r="A238" s="9" t="s">
        <v>228</v>
      </c>
      <c r="B238" s="9" t="s">
        <v>356</v>
      </c>
      <c r="C238" s="10" t="s">
        <v>355</v>
      </c>
      <c r="D238" s="9" t="s">
        <v>56</v>
      </c>
      <c r="E238" s="9" t="s">
        <v>93</v>
      </c>
      <c r="F238" s="9" t="s">
        <v>94</v>
      </c>
      <c r="G238" s="9" t="s">
        <v>253</v>
      </c>
      <c r="H238" s="9" t="s">
        <v>254</v>
      </c>
      <c r="I238" s="11">
        <v>20000</v>
      </c>
      <c r="J238" s="11"/>
      <c r="K238" s="11"/>
      <c r="L238" s="11"/>
      <c r="M238" s="11"/>
      <c r="N238" s="11"/>
      <c r="O238" s="11"/>
      <c r="P238" s="25"/>
      <c r="Q238" s="11"/>
      <c r="R238" s="11">
        <v>20000</v>
      </c>
      <c r="S238" s="11">
        <v>20000</v>
      </c>
      <c r="T238" s="11"/>
      <c r="U238" s="11"/>
      <c r="V238" s="11"/>
      <c r="W238" s="11"/>
    </row>
    <row r="239" ht="18.75" customHeight="1" spans="1:23">
      <c r="A239" s="9" t="s">
        <v>228</v>
      </c>
      <c r="B239" s="9" t="s">
        <v>356</v>
      </c>
      <c r="C239" s="10" t="s">
        <v>355</v>
      </c>
      <c r="D239" s="9" t="s">
        <v>56</v>
      </c>
      <c r="E239" s="9" t="s">
        <v>93</v>
      </c>
      <c r="F239" s="9" t="s">
        <v>94</v>
      </c>
      <c r="G239" s="9" t="s">
        <v>232</v>
      </c>
      <c r="H239" s="9" t="s">
        <v>233</v>
      </c>
      <c r="I239" s="11">
        <v>62676</v>
      </c>
      <c r="J239" s="11"/>
      <c r="K239" s="11"/>
      <c r="L239" s="11"/>
      <c r="M239" s="11"/>
      <c r="N239" s="11"/>
      <c r="O239" s="11"/>
      <c r="P239" s="25"/>
      <c r="Q239" s="11"/>
      <c r="R239" s="11">
        <v>62676</v>
      </c>
      <c r="S239" s="11">
        <v>62676</v>
      </c>
      <c r="T239" s="11"/>
      <c r="U239" s="11"/>
      <c r="V239" s="11"/>
      <c r="W239" s="11"/>
    </row>
    <row r="240" ht="18.75" customHeight="1" spans="1:23">
      <c r="A240" s="9" t="s">
        <v>228</v>
      </c>
      <c r="B240" s="9" t="s">
        <v>356</v>
      </c>
      <c r="C240" s="10" t="s">
        <v>355</v>
      </c>
      <c r="D240" s="9" t="s">
        <v>56</v>
      </c>
      <c r="E240" s="9" t="s">
        <v>93</v>
      </c>
      <c r="F240" s="9" t="s">
        <v>94</v>
      </c>
      <c r="G240" s="9" t="s">
        <v>271</v>
      </c>
      <c r="H240" s="9" t="s">
        <v>272</v>
      </c>
      <c r="I240" s="11">
        <v>45000</v>
      </c>
      <c r="J240" s="11"/>
      <c r="K240" s="11"/>
      <c r="L240" s="11"/>
      <c r="M240" s="11"/>
      <c r="N240" s="11"/>
      <c r="O240" s="11"/>
      <c r="P240" s="25"/>
      <c r="Q240" s="11"/>
      <c r="R240" s="11">
        <v>45000</v>
      </c>
      <c r="S240" s="11">
        <v>45000</v>
      </c>
      <c r="T240" s="11"/>
      <c r="U240" s="11"/>
      <c r="V240" s="11"/>
      <c r="W240" s="11"/>
    </row>
    <row r="241" ht="18.75" customHeight="1" spans="1:23">
      <c r="A241" s="9" t="s">
        <v>228</v>
      </c>
      <c r="B241" s="9" t="s">
        <v>356</v>
      </c>
      <c r="C241" s="10" t="s">
        <v>355</v>
      </c>
      <c r="D241" s="9" t="s">
        <v>56</v>
      </c>
      <c r="E241" s="9" t="s">
        <v>93</v>
      </c>
      <c r="F241" s="9" t="s">
        <v>94</v>
      </c>
      <c r="G241" s="9" t="s">
        <v>273</v>
      </c>
      <c r="H241" s="9" t="s">
        <v>142</v>
      </c>
      <c r="I241" s="11">
        <v>5000</v>
      </c>
      <c r="J241" s="11"/>
      <c r="K241" s="11"/>
      <c r="L241" s="11"/>
      <c r="M241" s="11"/>
      <c r="N241" s="11"/>
      <c r="O241" s="11"/>
      <c r="P241" s="25"/>
      <c r="Q241" s="11"/>
      <c r="R241" s="11">
        <v>5000</v>
      </c>
      <c r="S241" s="11">
        <v>5000</v>
      </c>
      <c r="T241" s="11"/>
      <c r="U241" s="11"/>
      <c r="V241" s="11"/>
      <c r="W241" s="11"/>
    </row>
    <row r="242" ht="18.75" customHeight="1" spans="1:23">
      <c r="A242" s="9" t="s">
        <v>228</v>
      </c>
      <c r="B242" s="9" t="s">
        <v>356</v>
      </c>
      <c r="C242" s="10" t="s">
        <v>355</v>
      </c>
      <c r="D242" s="9" t="s">
        <v>56</v>
      </c>
      <c r="E242" s="9" t="s">
        <v>93</v>
      </c>
      <c r="F242" s="9" t="s">
        <v>94</v>
      </c>
      <c r="G242" s="9" t="s">
        <v>239</v>
      </c>
      <c r="H242" s="9" t="s">
        <v>240</v>
      </c>
      <c r="I242" s="11">
        <v>8255414.94</v>
      </c>
      <c r="J242" s="11"/>
      <c r="K242" s="11"/>
      <c r="L242" s="11"/>
      <c r="M242" s="11"/>
      <c r="N242" s="11"/>
      <c r="O242" s="11"/>
      <c r="P242" s="25"/>
      <c r="Q242" s="11"/>
      <c r="R242" s="11">
        <v>8255414.94</v>
      </c>
      <c r="S242" s="11">
        <v>8255414.94</v>
      </c>
      <c r="T242" s="11"/>
      <c r="U242" s="11"/>
      <c r="V242" s="11"/>
      <c r="W242" s="11"/>
    </row>
    <row r="243" ht="18.75" customHeight="1" spans="1:23">
      <c r="A243" s="9" t="s">
        <v>228</v>
      </c>
      <c r="B243" s="9" t="s">
        <v>356</v>
      </c>
      <c r="C243" s="10" t="s">
        <v>355</v>
      </c>
      <c r="D243" s="9" t="s">
        <v>56</v>
      </c>
      <c r="E243" s="9" t="s">
        <v>93</v>
      </c>
      <c r="F243" s="9" t="s">
        <v>94</v>
      </c>
      <c r="G243" s="9" t="s">
        <v>234</v>
      </c>
      <c r="H243" s="9" t="s">
        <v>235</v>
      </c>
      <c r="I243" s="11">
        <v>353050</v>
      </c>
      <c r="J243" s="11"/>
      <c r="K243" s="11"/>
      <c r="L243" s="11"/>
      <c r="M243" s="11"/>
      <c r="N243" s="11"/>
      <c r="O243" s="11"/>
      <c r="P243" s="25"/>
      <c r="Q243" s="11"/>
      <c r="R243" s="11">
        <v>353050</v>
      </c>
      <c r="S243" s="11">
        <v>353050</v>
      </c>
      <c r="T243" s="11"/>
      <c r="U243" s="11"/>
      <c r="V243" s="11"/>
      <c r="W243" s="11"/>
    </row>
    <row r="244" ht="18.75" customHeight="1" spans="1:23">
      <c r="A244" s="9" t="s">
        <v>228</v>
      </c>
      <c r="B244" s="9" t="s">
        <v>356</v>
      </c>
      <c r="C244" s="10" t="s">
        <v>355</v>
      </c>
      <c r="D244" s="9" t="s">
        <v>56</v>
      </c>
      <c r="E244" s="9" t="s">
        <v>93</v>
      </c>
      <c r="F244" s="9" t="s">
        <v>94</v>
      </c>
      <c r="G244" s="9" t="s">
        <v>255</v>
      </c>
      <c r="H244" s="9" t="s">
        <v>256</v>
      </c>
      <c r="I244" s="11">
        <v>66672.5</v>
      </c>
      <c r="J244" s="11"/>
      <c r="K244" s="11"/>
      <c r="L244" s="11"/>
      <c r="M244" s="11"/>
      <c r="N244" s="11"/>
      <c r="O244" s="11"/>
      <c r="P244" s="25"/>
      <c r="Q244" s="11"/>
      <c r="R244" s="11">
        <v>66672.5</v>
      </c>
      <c r="S244" s="11">
        <v>66672.5</v>
      </c>
      <c r="T244" s="11"/>
      <c r="U244" s="11"/>
      <c r="V244" s="11"/>
      <c r="W244" s="11"/>
    </row>
    <row r="245" ht="18.75" customHeight="1" spans="1:23">
      <c r="A245" s="9" t="s">
        <v>228</v>
      </c>
      <c r="B245" s="9" t="s">
        <v>356</v>
      </c>
      <c r="C245" s="10" t="s">
        <v>355</v>
      </c>
      <c r="D245" s="9" t="s">
        <v>56</v>
      </c>
      <c r="E245" s="9" t="s">
        <v>93</v>
      </c>
      <c r="F245" s="9" t="s">
        <v>94</v>
      </c>
      <c r="G245" s="9" t="s">
        <v>302</v>
      </c>
      <c r="H245" s="9" t="s">
        <v>303</v>
      </c>
      <c r="I245" s="11">
        <v>48600</v>
      </c>
      <c r="J245" s="11"/>
      <c r="K245" s="11"/>
      <c r="L245" s="11"/>
      <c r="M245" s="11"/>
      <c r="N245" s="11"/>
      <c r="O245" s="11"/>
      <c r="P245" s="25"/>
      <c r="Q245" s="11"/>
      <c r="R245" s="11">
        <v>48600</v>
      </c>
      <c r="S245" s="11">
        <v>48600</v>
      </c>
      <c r="T245" s="11"/>
      <c r="U245" s="11"/>
      <c r="V245" s="11"/>
      <c r="W245" s="11"/>
    </row>
    <row r="246" ht="18.75" customHeight="1" spans="1:23">
      <c r="A246" s="9" t="s">
        <v>228</v>
      </c>
      <c r="B246" s="9" t="s">
        <v>356</v>
      </c>
      <c r="C246" s="10" t="s">
        <v>355</v>
      </c>
      <c r="D246" s="9" t="s">
        <v>56</v>
      </c>
      <c r="E246" s="9" t="s">
        <v>93</v>
      </c>
      <c r="F246" s="9" t="s">
        <v>94</v>
      </c>
      <c r="G246" s="9" t="s">
        <v>274</v>
      </c>
      <c r="H246" s="9" t="s">
        <v>275</v>
      </c>
      <c r="I246" s="11">
        <v>64800</v>
      </c>
      <c r="J246" s="11"/>
      <c r="K246" s="11"/>
      <c r="L246" s="11"/>
      <c r="M246" s="11"/>
      <c r="N246" s="11"/>
      <c r="O246" s="11"/>
      <c r="P246" s="25"/>
      <c r="Q246" s="11"/>
      <c r="R246" s="11">
        <v>64800</v>
      </c>
      <c r="S246" s="11">
        <v>64800</v>
      </c>
      <c r="T246" s="11"/>
      <c r="U246" s="11"/>
      <c r="V246" s="11"/>
      <c r="W246" s="11"/>
    </row>
    <row r="247" ht="18.75" customHeight="1" spans="1:23">
      <c r="A247" s="9" t="s">
        <v>228</v>
      </c>
      <c r="B247" s="9" t="s">
        <v>356</v>
      </c>
      <c r="C247" s="10" t="s">
        <v>355</v>
      </c>
      <c r="D247" s="9" t="s">
        <v>56</v>
      </c>
      <c r="E247" s="9" t="s">
        <v>93</v>
      </c>
      <c r="F247" s="9" t="s">
        <v>94</v>
      </c>
      <c r="G247" s="9" t="s">
        <v>241</v>
      </c>
      <c r="H247" s="9" t="s">
        <v>242</v>
      </c>
      <c r="I247" s="11">
        <v>8000</v>
      </c>
      <c r="J247" s="11"/>
      <c r="K247" s="11"/>
      <c r="L247" s="11"/>
      <c r="M247" s="11"/>
      <c r="N247" s="11"/>
      <c r="O247" s="11"/>
      <c r="P247" s="25"/>
      <c r="Q247" s="11"/>
      <c r="R247" s="11">
        <v>8000</v>
      </c>
      <c r="S247" s="11">
        <v>8000</v>
      </c>
      <c r="T247" s="11"/>
      <c r="U247" s="11"/>
      <c r="V247" s="11"/>
      <c r="W247" s="11"/>
    </row>
    <row r="248" ht="18.75" customHeight="1" spans="1:23">
      <c r="A248" s="9" t="s">
        <v>228</v>
      </c>
      <c r="B248" s="9" t="s">
        <v>356</v>
      </c>
      <c r="C248" s="10" t="s">
        <v>355</v>
      </c>
      <c r="D248" s="9" t="s">
        <v>56</v>
      </c>
      <c r="E248" s="9" t="s">
        <v>93</v>
      </c>
      <c r="F248" s="9" t="s">
        <v>94</v>
      </c>
      <c r="G248" s="9" t="s">
        <v>241</v>
      </c>
      <c r="H248" s="9" t="s">
        <v>242</v>
      </c>
      <c r="I248" s="11">
        <v>3500</v>
      </c>
      <c r="J248" s="11"/>
      <c r="K248" s="11"/>
      <c r="L248" s="11"/>
      <c r="M248" s="11"/>
      <c r="N248" s="11"/>
      <c r="O248" s="11"/>
      <c r="P248" s="25"/>
      <c r="Q248" s="11"/>
      <c r="R248" s="11">
        <v>3500</v>
      </c>
      <c r="S248" s="11">
        <v>3500</v>
      </c>
      <c r="T248" s="11"/>
      <c r="U248" s="11"/>
      <c r="V248" s="11"/>
      <c r="W248" s="11"/>
    </row>
    <row r="249" ht="18.75" customHeight="1" spans="1:23">
      <c r="A249" s="9" t="s">
        <v>228</v>
      </c>
      <c r="B249" s="9" t="s">
        <v>356</v>
      </c>
      <c r="C249" s="10" t="s">
        <v>355</v>
      </c>
      <c r="D249" s="9" t="s">
        <v>56</v>
      </c>
      <c r="E249" s="9" t="s">
        <v>93</v>
      </c>
      <c r="F249" s="9" t="s">
        <v>94</v>
      </c>
      <c r="G249" s="9" t="s">
        <v>304</v>
      </c>
      <c r="H249" s="9" t="s">
        <v>305</v>
      </c>
      <c r="I249" s="11">
        <v>500</v>
      </c>
      <c r="J249" s="11"/>
      <c r="K249" s="11"/>
      <c r="L249" s="11"/>
      <c r="M249" s="11"/>
      <c r="N249" s="11"/>
      <c r="O249" s="11"/>
      <c r="P249" s="25"/>
      <c r="Q249" s="11"/>
      <c r="R249" s="11">
        <v>500</v>
      </c>
      <c r="S249" s="11">
        <v>500</v>
      </c>
      <c r="T249" s="11"/>
      <c r="U249" s="11"/>
      <c r="V249" s="11"/>
      <c r="W249" s="11"/>
    </row>
    <row r="250" ht="18.75" customHeight="1" spans="1:23">
      <c r="A250" s="9" t="s">
        <v>228</v>
      </c>
      <c r="B250" s="9" t="s">
        <v>356</v>
      </c>
      <c r="C250" s="10" t="s">
        <v>355</v>
      </c>
      <c r="D250" s="9" t="s">
        <v>56</v>
      </c>
      <c r="E250" s="9" t="s">
        <v>93</v>
      </c>
      <c r="F250" s="9" t="s">
        <v>94</v>
      </c>
      <c r="G250" s="9" t="s">
        <v>212</v>
      </c>
      <c r="H250" s="9" t="s">
        <v>213</v>
      </c>
      <c r="I250" s="11">
        <v>69623.56</v>
      </c>
      <c r="J250" s="11"/>
      <c r="K250" s="11"/>
      <c r="L250" s="11"/>
      <c r="M250" s="11"/>
      <c r="N250" s="11"/>
      <c r="O250" s="11"/>
      <c r="P250" s="25"/>
      <c r="Q250" s="11"/>
      <c r="R250" s="11">
        <v>69623.56</v>
      </c>
      <c r="S250" s="11">
        <v>69623.56</v>
      </c>
      <c r="T250" s="11"/>
      <c r="U250" s="11"/>
      <c r="V250" s="11"/>
      <c r="W250" s="11"/>
    </row>
    <row r="251" ht="18.75" customHeight="1" spans="1:23">
      <c r="A251" s="9" t="s">
        <v>228</v>
      </c>
      <c r="B251" s="9" t="s">
        <v>356</v>
      </c>
      <c r="C251" s="10" t="s">
        <v>355</v>
      </c>
      <c r="D251" s="9" t="s">
        <v>56</v>
      </c>
      <c r="E251" s="9" t="s">
        <v>93</v>
      </c>
      <c r="F251" s="9" t="s">
        <v>94</v>
      </c>
      <c r="G251" s="9" t="s">
        <v>284</v>
      </c>
      <c r="H251" s="9" t="s">
        <v>285</v>
      </c>
      <c r="I251" s="11">
        <v>277800</v>
      </c>
      <c r="J251" s="11"/>
      <c r="K251" s="11"/>
      <c r="L251" s="11"/>
      <c r="M251" s="11"/>
      <c r="N251" s="11"/>
      <c r="O251" s="11"/>
      <c r="P251" s="25"/>
      <c r="Q251" s="11"/>
      <c r="R251" s="11">
        <v>277800</v>
      </c>
      <c r="S251" s="11">
        <v>277800</v>
      </c>
      <c r="T251" s="11"/>
      <c r="U251" s="11"/>
      <c r="V251" s="11"/>
      <c r="W251" s="11"/>
    </row>
    <row r="252" ht="18.75" customHeight="1" spans="1:23">
      <c r="A252" s="9" t="s">
        <v>228</v>
      </c>
      <c r="B252" s="9" t="s">
        <v>356</v>
      </c>
      <c r="C252" s="10" t="s">
        <v>355</v>
      </c>
      <c r="D252" s="9" t="s">
        <v>56</v>
      </c>
      <c r="E252" s="9" t="s">
        <v>93</v>
      </c>
      <c r="F252" s="9" t="s">
        <v>94</v>
      </c>
      <c r="G252" s="9" t="s">
        <v>284</v>
      </c>
      <c r="H252" s="9" t="s">
        <v>285</v>
      </c>
      <c r="I252" s="11">
        <v>1500</v>
      </c>
      <c r="J252" s="11"/>
      <c r="K252" s="11"/>
      <c r="L252" s="11"/>
      <c r="M252" s="11"/>
      <c r="N252" s="11"/>
      <c r="O252" s="11"/>
      <c r="P252" s="25"/>
      <c r="Q252" s="11"/>
      <c r="R252" s="11">
        <v>1500</v>
      </c>
      <c r="S252" s="11">
        <v>1500</v>
      </c>
      <c r="T252" s="11"/>
      <c r="U252" s="11"/>
      <c r="V252" s="11"/>
      <c r="W252" s="11"/>
    </row>
    <row r="253" ht="18.75" customHeight="1" spans="1:23">
      <c r="A253" s="25"/>
      <c r="B253" s="25"/>
      <c r="C253" s="10" t="s">
        <v>357</v>
      </c>
      <c r="D253" s="25"/>
      <c r="E253" s="25"/>
      <c r="F253" s="25"/>
      <c r="G253" s="25"/>
      <c r="H253" s="25"/>
      <c r="I253" s="11">
        <v>15000</v>
      </c>
      <c r="J253" s="11">
        <v>15000</v>
      </c>
      <c r="K253" s="11">
        <v>15000</v>
      </c>
      <c r="L253" s="11"/>
      <c r="M253" s="11"/>
      <c r="N253" s="11"/>
      <c r="O253" s="11"/>
      <c r="P253" s="25"/>
      <c r="Q253" s="11"/>
      <c r="R253" s="11"/>
      <c r="S253" s="11"/>
      <c r="T253" s="11"/>
      <c r="U253" s="11"/>
      <c r="V253" s="11"/>
      <c r="W253" s="11"/>
    </row>
    <row r="254" ht="18.75" customHeight="1" spans="1:23">
      <c r="A254" s="9" t="s">
        <v>228</v>
      </c>
      <c r="B254" s="9" t="s">
        <v>358</v>
      </c>
      <c r="C254" s="10" t="s">
        <v>357</v>
      </c>
      <c r="D254" s="9" t="s">
        <v>56</v>
      </c>
      <c r="E254" s="9" t="s">
        <v>95</v>
      </c>
      <c r="F254" s="9" t="s">
        <v>96</v>
      </c>
      <c r="G254" s="9" t="s">
        <v>247</v>
      </c>
      <c r="H254" s="9" t="s">
        <v>248</v>
      </c>
      <c r="I254" s="11">
        <v>12000</v>
      </c>
      <c r="J254" s="11">
        <v>12000</v>
      </c>
      <c r="K254" s="11">
        <v>12000</v>
      </c>
      <c r="L254" s="11"/>
      <c r="M254" s="11"/>
      <c r="N254" s="11"/>
      <c r="O254" s="11"/>
      <c r="P254" s="25"/>
      <c r="Q254" s="11"/>
      <c r="R254" s="11"/>
      <c r="S254" s="11"/>
      <c r="T254" s="11"/>
      <c r="U254" s="11"/>
      <c r="V254" s="11"/>
      <c r="W254" s="11"/>
    </row>
    <row r="255" ht="18.75" customHeight="1" spans="1:23">
      <c r="A255" s="9" t="s">
        <v>228</v>
      </c>
      <c r="B255" s="9" t="s">
        <v>358</v>
      </c>
      <c r="C255" s="10" t="s">
        <v>357</v>
      </c>
      <c r="D255" s="9" t="s">
        <v>56</v>
      </c>
      <c r="E255" s="9" t="s">
        <v>95</v>
      </c>
      <c r="F255" s="9" t="s">
        <v>96</v>
      </c>
      <c r="G255" s="9" t="s">
        <v>230</v>
      </c>
      <c r="H255" s="9" t="s">
        <v>231</v>
      </c>
      <c r="I255" s="11">
        <v>3000</v>
      </c>
      <c r="J255" s="11">
        <v>3000</v>
      </c>
      <c r="K255" s="11">
        <v>3000</v>
      </c>
      <c r="L255" s="11"/>
      <c r="M255" s="11"/>
      <c r="N255" s="11"/>
      <c r="O255" s="11"/>
      <c r="P255" s="25"/>
      <c r="Q255" s="11"/>
      <c r="R255" s="11"/>
      <c r="S255" s="11"/>
      <c r="T255" s="11"/>
      <c r="U255" s="11"/>
      <c r="V255" s="11"/>
      <c r="W255" s="11"/>
    </row>
    <row r="256" ht="18.75" customHeight="1" spans="1:23">
      <c r="A256" s="25"/>
      <c r="B256" s="25"/>
      <c r="C256" s="10" t="s">
        <v>359</v>
      </c>
      <c r="D256" s="25"/>
      <c r="E256" s="25"/>
      <c r="F256" s="25"/>
      <c r="G256" s="25"/>
      <c r="H256" s="25"/>
      <c r="I256" s="11">
        <v>26000</v>
      </c>
      <c r="J256" s="11">
        <v>26000</v>
      </c>
      <c r="K256" s="11">
        <v>26000</v>
      </c>
      <c r="L256" s="11"/>
      <c r="M256" s="11"/>
      <c r="N256" s="11"/>
      <c r="O256" s="11"/>
      <c r="P256" s="25"/>
      <c r="Q256" s="11"/>
      <c r="R256" s="11"/>
      <c r="S256" s="11"/>
      <c r="T256" s="11"/>
      <c r="U256" s="11"/>
      <c r="V256" s="11"/>
      <c r="W256" s="11"/>
    </row>
    <row r="257" ht="18.75" customHeight="1" spans="1:23">
      <c r="A257" s="9" t="s">
        <v>237</v>
      </c>
      <c r="B257" s="9" t="s">
        <v>360</v>
      </c>
      <c r="C257" s="10" t="s">
        <v>359</v>
      </c>
      <c r="D257" s="9" t="s">
        <v>56</v>
      </c>
      <c r="E257" s="9" t="s">
        <v>101</v>
      </c>
      <c r="F257" s="9" t="s">
        <v>102</v>
      </c>
      <c r="G257" s="9" t="s">
        <v>232</v>
      </c>
      <c r="H257" s="9" t="s">
        <v>233</v>
      </c>
      <c r="I257" s="11">
        <v>26000</v>
      </c>
      <c r="J257" s="11">
        <v>26000</v>
      </c>
      <c r="K257" s="11">
        <v>26000</v>
      </c>
      <c r="L257" s="11"/>
      <c r="M257" s="11"/>
      <c r="N257" s="11"/>
      <c r="O257" s="11"/>
      <c r="P257" s="25"/>
      <c r="Q257" s="11"/>
      <c r="R257" s="11"/>
      <c r="S257" s="11"/>
      <c r="T257" s="11"/>
      <c r="U257" s="11"/>
      <c r="V257" s="11"/>
      <c r="W257" s="11"/>
    </row>
    <row r="258" ht="18.75" customHeight="1" spans="1:23">
      <c r="A258" s="25"/>
      <c r="B258" s="25"/>
      <c r="C258" s="10" t="s">
        <v>361</v>
      </c>
      <c r="D258" s="25"/>
      <c r="E258" s="25"/>
      <c r="F258" s="25"/>
      <c r="G258" s="25"/>
      <c r="H258" s="25"/>
      <c r="I258" s="11">
        <v>20000</v>
      </c>
      <c r="J258" s="11"/>
      <c r="K258" s="11"/>
      <c r="L258" s="11"/>
      <c r="M258" s="11"/>
      <c r="N258" s="11"/>
      <c r="O258" s="11"/>
      <c r="P258" s="25"/>
      <c r="Q258" s="11"/>
      <c r="R258" s="11">
        <v>20000</v>
      </c>
      <c r="S258" s="11"/>
      <c r="T258" s="11"/>
      <c r="U258" s="11"/>
      <c r="V258" s="11"/>
      <c r="W258" s="11">
        <v>20000</v>
      </c>
    </row>
    <row r="259" ht="18.75" customHeight="1" spans="1:23">
      <c r="A259" s="9" t="s">
        <v>228</v>
      </c>
      <c r="B259" s="9" t="s">
        <v>362</v>
      </c>
      <c r="C259" s="10" t="s">
        <v>361</v>
      </c>
      <c r="D259" s="9" t="s">
        <v>56</v>
      </c>
      <c r="E259" s="9" t="s">
        <v>95</v>
      </c>
      <c r="F259" s="9" t="s">
        <v>96</v>
      </c>
      <c r="G259" s="9" t="s">
        <v>212</v>
      </c>
      <c r="H259" s="9" t="s">
        <v>213</v>
      </c>
      <c r="I259" s="11">
        <v>20000</v>
      </c>
      <c r="J259" s="11"/>
      <c r="K259" s="11"/>
      <c r="L259" s="11"/>
      <c r="M259" s="11"/>
      <c r="N259" s="11"/>
      <c r="O259" s="11"/>
      <c r="P259" s="25"/>
      <c r="Q259" s="11"/>
      <c r="R259" s="11">
        <v>20000</v>
      </c>
      <c r="S259" s="11"/>
      <c r="T259" s="11"/>
      <c r="U259" s="11"/>
      <c r="V259" s="11"/>
      <c r="W259" s="11">
        <v>20000</v>
      </c>
    </row>
    <row r="260" ht="18.75" customHeight="1" spans="1:23">
      <c r="A260" s="25"/>
      <c r="B260" s="25"/>
      <c r="C260" s="10" t="s">
        <v>363</v>
      </c>
      <c r="D260" s="25"/>
      <c r="E260" s="25"/>
      <c r="F260" s="25"/>
      <c r="G260" s="25"/>
      <c r="H260" s="25"/>
      <c r="I260" s="11">
        <v>3000000</v>
      </c>
      <c r="J260" s="11"/>
      <c r="K260" s="11"/>
      <c r="L260" s="11"/>
      <c r="M260" s="11"/>
      <c r="N260" s="11"/>
      <c r="O260" s="11"/>
      <c r="P260" s="25"/>
      <c r="Q260" s="11"/>
      <c r="R260" s="11">
        <v>3000000</v>
      </c>
      <c r="S260" s="11">
        <v>3000000</v>
      </c>
      <c r="T260" s="11"/>
      <c r="U260" s="11"/>
      <c r="V260" s="11"/>
      <c r="W260" s="11"/>
    </row>
    <row r="261" ht="18.75" customHeight="1" spans="1:23">
      <c r="A261" s="9" t="s">
        <v>228</v>
      </c>
      <c r="B261" s="9" t="s">
        <v>364</v>
      </c>
      <c r="C261" s="10" t="s">
        <v>363</v>
      </c>
      <c r="D261" s="9" t="s">
        <v>56</v>
      </c>
      <c r="E261" s="9" t="s">
        <v>95</v>
      </c>
      <c r="F261" s="9" t="s">
        <v>96</v>
      </c>
      <c r="G261" s="9" t="s">
        <v>247</v>
      </c>
      <c r="H261" s="9" t="s">
        <v>248</v>
      </c>
      <c r="I261" s="11">
        <v>5000</v>
      </c>
      <c r="J261" s="11"/>
      <c r="K261" s="11"/>
      <c r="L261" s="11"/>
      <c r="M261" s="11"/>
      <c r="N261" s="11"/>
      <c r="O261" s="11"/>
      <c r="P261" s="25"/>
      <c r="Q261" s="11"/>
      <c r="R261" s="11">
        <v>5000</v>
      </c>
      <c r="S261" s="11">
        <v>5000</v>
      </c>
      <c r="T261" s="11"/>
      <c r="U261" s="11"/>
      <c r="V261" s="11"/>
      <c r="W261" s="11"/>
    </row>
    <row r="262" ht="18.75" customHeight="1" spans="1:23">
      <c r="A262" s="9" t="s">
        <v>228</v>
      </c>
      <c r="B262" s="9" t="s">
        <v>364</v>
      </c>
      <c r="C262" s="10" t="s">
        <v>363</v>
      </c>
      <c r="D262" s="9" t="s">
        <v>56</v>
      </c>
      <c r="E262" s="9" t="s">
        <v>95</v>
      </c>
      <c r="F262" s="9" t="s">
        <v>96</v>
      </c>
      <c r="G262" s="9" t="s">
        <v>247</v>
      </c>
      <c r="H262" s="9" t="s">
        <v>248</v>
      </c>
      <c r="I262" s="11">
        <v>35000</v>
      </c>
      <c r="J262" s="11"/>
      <c r="K262" s="11"/>
      <c r="L262" s="11"/>
      <c r="M262" s="11"/>
      <c r="N262" s="11"/>
      <c r="O262" s="11"/>
      <c r="P262" s="25"/>
      <c r="Q262" s="11"/>
      <c r="R262" s="11">
        <v>35000</v>
      </c>
      <c r="S262" s="11">
        <v>35000</v>
      </c>
      <c r="T262" s="11"/>
      <c r="U262" s="11"/>
      <c r="V262" s="11"/>
      <c r="W262" s="11"/>
    </row>
    <row r="263" ht="18.75" customHeight="1" spans="1:23">
      <c r="A263" s="9" t="s">
        <v>228</v>
      </c>
      <c r="B263" s="9" t="s">
        <v>364</v>
      </c>
      <c r="C263" s="10" t="s">
        <v>363</v>
      </c>
      <c r="D263" s="9" t="s">
        <v>56</v>
      </c>
      <c r="E263" s="9" t="s">
        <v>95</v>
      </c>
      <c r="F263" s="9" t="s">
        <v>96</v>
      </c>
      <c r="G263" s="9" t="s">
        <v>230</v>
      </c>
      <c r="H263" s="9" t="s">
        <v>231</v>
      </c>
      <c r="I263" s="11">
        <v>20000</v>
      </c>
      <c r="J263" s="11"/>
      <c r="K263" s="11"/>
      <c r="L263" s="11"/>
      <c r="M263" s="11"/>
      <c r="N263" s="11"/>
      <c r="O263" s="11"/>
      <c r="P263" s="25"/>
      <c r="Q263" s="11"/>
      <c r="R263" s="11">
        <v>20000</v>
      </c>
      <c r="S263" s="11">
        <v>20000</v>
      </c>
      <c r="T263" s="11"/>
      <c r="U263" s="11"/>
      <c r="V263" s="11"/>
      <c r="W263" s="11"/>
    </row>
    <row r="264" ht="18.75" customHeight="1" spans="1:23">
      <c r="A264" s="9" t="s">
        <v>228</v>
      </c>
      <c r="B264" s="9" t="s">
        <v>364</v>
      </c>
      <c r="C264" s="10" t="s">
        <v>363</v>
      </c>
      <c r="D264" s="9" t="s">
        <v>56</v>
      </c>
      <c r="E264" s="9" t="s">
        <v>95</v>
      </c>
      <c r="F264" s="9" t="s">
        <v>96</v>
      </c>
      <c r="G264" s="9" t="s">
        <v>298</v>
      </c>
      <c r="H264" s="9" t="s">
        <v>299</v>
      </c>
      <c r="I264" s="11">
        <v>4000</v>
      </c>
      <c r="J264" s="11"/>
      <c r="K264" s="11"/>
      <c r="L264" s="11"/>
      <c r="M264" s="11"/>
      <c r="N264" s="11"/>
      <c r="O264" s="11"/>
      <c r="P264" s="25"/>
      <c r="Q264" s="11"/>
      <c r="R264" s="11">
        <v>4000</v>
      </c>
      <c r="S264" s="11">
        <v>4000</v>
      </c>
      <c r="T264" s="11"/>
      <c r="U264" s="11"/>
      <c r="V264" s="11"/>
      <c r="W264" s="11"/>
    </row>
    <row r="265" ht="18.75" customHeight="1" spans="1:23">
      <c r="A265" s="9" t="s">
        <v>228</v>
      </c>
      <c r="B265" s="9" t="s">
        <v>364</v>
      </c>
      <c r="C265" s="10" t="s">
        <v>363</v>
      </c>
      <c r="D265" s="9" t="s">
        <v>56</v>
      </c>
      <c r="E265" s="9" t="s">
        <v>95</v>
      </c>
      <c r="F265" s="9" t="s">
        <v>96</v>
      </c>
      <c r="G265" s="9" t="s">
        <v>265</v>
      </c>
      <c r="H265" s="9" t="s">
        <v>266</v>
      </c>
      <c r="I265" s="11">
        <v>3000</v>
      </c>
      <c r="J265" s="11"/>
      <c r="K265" s="11"/>
      <c r="L265" s="11"/>
      <c r="M265" s="11"/>
      <c r="N265" s="11"/>
      <c r="O265" s="11"/>
      <c r="P265" s="25"/>
      <c r="Q265" s="11"/>
      <c r="R265" s="11">
        <v>3000</v>
      </c>
      <c r="S265" s="11">
        <v>3000</v>
      </c>
      <c r="T265" s="11"/>
      <c r="U265" s="11"/>
      <c r="V265" s="11"/>
      <c r="W265" s="11"/>
    </row>
    <row r="266" ht="18.75" customHeight="1" spans="1:23">
      <c r="A266" s="9" t="s">
        <v>228</v>
      </c>
      <c r="B266" s="9" t="s">
        <v>364</v>
      </c>
      <c r="C266" s="10" t="s">
        <v>363</v>
      </c>
      <c r="D266" s="9" t="s">
        <v>56</v>
      </c>
      <c r="E266" s="9" t="s">
        <v>95</v>
      </c>
      <c r="F266" s="9" t="s">
        <v>96</v>
      </c>
      <c r="G266" s="9" t="s">
        <v>267</v>
      </c>
      <c r="H266" s="9" t="s">
        <v>268</v>
      </c>
      <c r="I266" s="11">
        <v>12000</v>
      </c>
      <c r="J266" s="11"/>
      <c r="K266" s="11"/>
      <c r="L266" s="11"/>
      <c r="M266" s="11"/>
      <c r="N266" s="11"/>
      <c r="O266" s="11"/>
      <c r="P266" s="25"/>
      <c r="Q266" s="11"/>
      <c r="R266" s="11">
        <v>12000</v>
      </c>
      <c r="S266" s="11">
        <v>12000</v>
      </c>
      <c r="T266" s="11"/>
      <c r="U266" s="11"/>
      <c r="V266" s="11"/>
      <c r="W266" s="11"/>
    </row>
    <row r="267" ht="18.75" customHeight="1" spans="1:23">
      <c r="A267" s="9" t="s">
        <v>228</v>
      </c>
      <c r="B267" s="9" t="s">
        <v>364</v>
      </c>
      <c r="C267" s="10" t="s">
        <v>363</v>
      </c>
      <c r="D267" s="9" t="s">
        <v>56</v>
      </c>
      <c r="E267" s="9" t="s">
        <v>95</v>
      </c>
      <c r="F267" s="9" t="s">
        <v>96</v>
      </c>
      <c r="G267" s="9" t="s">
        <v>259</v>
      </c>
      <c r="H267" s="9" t="s">
        <v>260</v>
      </c>
      <c r="I267" s="11">
        <v>10000</v>
      </c>
      <c r="J267" s="11"/>
      <c r="K267" s="11"/>
      <c r="L267" s="11"/>
      <c r="M267" s="11"/>
      <c r="N267" s="11"/>
      <c r="O267" s="11"/>
      <c r="P267" s="25"/>
      <c r="Q267" s="11"/>
      <c r="R267" s="11">
        <v>10000</v>
      </c>
      <c r="S267" s="11">
        <v>10000</v>
      </c>
      <c r="T267" s="11"/>
      <c r="U267" s="11"/>
      <c r="V267" s="11"/>
      <c r="W267" s="11"/>
    </row>
    <row r="268" ht="18.75" customHeight="1" spans="1:23">
      <c r="A268" s="9" t="s">
        <v>228</v>
      </c>
      <c r="B268" s="9" t="s">
        <v>364</v>
      </c>
      <c r="C268" s="10" t="s">
        <v>363</v>
      </c>
      <c r="D268" s="9" t="s">
        <v>56</v>
      </c>
      <c r="E268" s="9" t="s">
        <v>95</v>
      </c>
      <c r="F268" s="9" t="s">
        <v>96</v>
      </c>
      <c r="G268" s="9" t="s">
        <v>232</v>
      </c>
      <c r="H268" s="9" t="s">
        <v>233</v>
      </c>
      <c r="I268" s="11">
        <v>1230000</v>
      </c>
      <c r="J268" s="11"/>
      <c r="K268" s="11"/>
      <c r="L268" s="11"/>
      <c r="M268" s="11"/>
      <c r="N268" s="11"/>
      <c r="O268" s="11"/>
      <c r="P268" s="25"/>
      <c r="Q268" s="11"/>
      <c r="R268" s="11">
        <v>1230000</v>
      </c>
      <c r="S268" s="11">
        <v>1230000</v>
      </c>
      <c r="T268" s="11"/>
      <c r="U268" s="11"/>
      <c r="V268" s="11"/>
      <c r="W268" s="11"/>
    </row>
    <row r="269" ht="18.75" customHeight="1" spans="1:23">
      <c r="A269" s="9" t="s">
        <v>228</v>
      </c>
      <c r="B269" s="9" t="s">
        <v>364</v>
      </c>
      <c r="C269" s="10" t="s">
        <v>363</v>
      </c>
      <c r="D269" s="9" t="s">
        <v>56</v>
      </c>
      <c r="E269" s="9" t="s">
        <v>95</v>
      </c>
      <c r="F269" s="9" t="s">
        <v>96</v>
      </c>
      <c r="G269" s="9" t="s">
        <v>269</v>
      </c>
      <c r="H269" s="9" t="s">
        <v>270</v>
      </c>
      <c r="I269" s="11">
        <v>2400</v>
      </c>
      <c r="J269" s="11"/>
      <c r="K269" s="11"/>
      <c r="L269" s="11"/>
      <c r="M269" s="11"/>
      <c r="N269" s="11"/>
      <c r="O269" s="11"/>
      <c r="P269" s="25"/>
      <c r="Q269" s="11"/>
      <c r="R269" s="11">
        <v>2400</v>
      </c>
      <c r="S269" s="11">
        <v>2400</v>
      </c>
      <c r="T269" s="11"/>
      <c r="U269" s="11"/>
      <c r="V269" s="11"/>
      <c r="W269" s="11"/>
    </row>
    <row r="270" ht="18.75" customHeight="1" spans="1:23">
      <c r="A270" s="9" t="s">
        <v>228</v>
      </c>
      <c r="B270" s="9" t="s">
        <v>364</v>
      </c>
      <c r="C270" s="10" t="s">
        <v>363</v>
      </c>
      <c r="D270" s="9" t="s">
        <v>56</v>
      </c>
      <c r="E270" s="9" t="s">
        <v>95</v>
      </c>
      <c r="F270" s="9" t="s">
        <v>96</v>
      </c>
      <c r="G270" s="9" t="s">
        <v>271</v>
      </c>
      <c r="H270" s="9" t="s">
        <v>272</v>
      </c>
      <c r="I270" s="11">
        <v>8000</v>
      </c>
      <c r="J270" s="11"/>
      <c r="K270" s="11"/>
      <c r="L270" s="11"/>
      <c r="M270" s="11"/>
      <c r="N270" s="11"/>
      <c r="O270" s="11"/>
      <c r="P270" s="25"/>
      <c r="Q270" s="11"/>
      <c r="R270" s="11">
        <v>8000</v>
      </c>
      <c r="S270" s="11">
        <v>8000</v>
      </c>
      <c r="T270" s="11"/>
      <c r="U270" s="11"/>
      <c r="V270" s="11"/>
      <c r="W270" s="11"/>
    </row>
    <row r="271" ht="18.75" customHeight="1" spans="1:23">
      <c r="A271" s="9" t="s">
        <v>228</v>
      </c>
      <c r="B271" s="9" t="s">
        <v>364</v>
      </c>
      <c r="C271" s="10" t="s">
        <v>363</v>
      </c>
      <c r="D271" s="9" t="s">
        <v>56</v>
      </c>
      <c r="E271" s="9" t="s">
        <v>95</v>
      </c>
      <c r="F271" s="9" t="s">
        <v>96</v>
      </c>
      <c r="G271" s="9" t="s">
        <v>273</v>
      </c>
      <c r="H271" s="9" t="s">
        <v>142</v>
      </c>
      <c r="I271" s="11">
        <v>5000</v>
      </c>
      <c r="J271" s="11"/>
      <c r="K271" s="11"/>
      <c r="L271" s="11"/>
      <c r="M271" s="11"/>
      <c r="N271" s="11"/>
      <c r="O271" s="11"/>
      <c r="P271" s="25"/>
      <c r="Q271" s="11"/>
      <c r="R271" s="11">
        <v>5000</v>
      </c>
      <c r="S271" s="11">
        <v>5000</v>
      </c>
      <c r="T271" s="11"/>
      <c r="U271" s="11"/>
      <c r="V271" s="11"/>
      <c r="W271" s="11"/>
    </row>
    <row r="272" ht="18.75" customHeight="1" spans="1:23">
      <c r="A272" s="9" t="s">
        <v>228</v>
      </c>
      <c r="B272" s="9" t="s">
        <v>364</v>
      </c>
      <c r="C272" s="10" t="s">
        <v>363</v>
      </c>
      <c r="D272" s="9" t="s">
        <v>56</v>
      </c>
      <c r="E272" s="9" t="s">
        <v>95</v>
      </c>
      <c r="F272" s="9" t="s">
        <v>96</v>
      </c>
      <c r="G272" s="9" t="s">
        <v>239</v>
      </c>
      <c r="H272" s="9" t="s">
        <v>240</v>
      </c>
      <c r="I272" s="11">
        <v>1280000</v>
      </c>
      <c r="J272" s="11"/>
      <c r="K272" s="11"/>
      <c r="L272" s="11"/>
      <c r="M272" s="11"/>
      <c r="N272" s="11"/>
      <c r="O272" s="11"/>
      <c r="P272" s="25"/>
      <c r="Q272" s="11"/>
      <c r="R272" s="11">
        <v>1280000</v>
      </c>
      <c r="S272" s="11">
        <v>1280000</v>
      </c>
      <c r="T272" s="11"/>
      <c r="U272" s="11"/>
      <c r="V272" s="11"/>
      <c r="W272" s="11"/>
    </row>
    <row r="273" ht="18.75" customHeight="1" spans="1:23">
      <c r="A273" s="9" t="s">
        <v>228</v>
      </c>
      <c r="B273" s="9" t="s">
        <v>364</v>
      </c>
      <c r="C273" s="10" t="s">
        <v>363</v>
      </c>
      <c r="D273" s="9" t="s">
        <v>56</v>
      </c>
      <c r="E273" s="9" t="s">
        <v>95</v>
      </c>
      <c r="F273" s="9" t="s">
        <v>96</v>
      </c>
      <c r="G273" s="9" t="s">
        <v>234</v>
      </c>
      <c r="H273" s="9" t="s">
        <v>235</v>
      </c>
      <c r="I273" s="11">
        <v>350000</v>
      </c>
      <c r="J273" s="11"/>
      <c r="K273" s="11"/>
      <c r="L273" s="11"/>
      <c r="M273" s="11"/>
      <c r="N273" s="11"/>
      <c r="O273" s="11"/>
      <c r="P273" s="25"/>
      <c r="Q273" s="11"/>
      <c r="R273" s="11">
        <v>350000</v>
      </c>
      <c r="S273" s="11">
        <v>350000</v>
      </c>
      <c r="T273" s="11"/>
      <c r="U273" s="11"/>
      <c r="V273" s="11"/>
      <c r="W273" s="11"/>
    </row>
    <row r="274" ht="18.75" customHeight="1" spans="1:23">
      <c r="A274" s="9" t="s">
        <v>228</v>
      </c>
      <c r="B274" s="9" t="s">
        <v>364</v>
      </c>
      <c r="C274" s="10" t="s">
        <v>363</v>
      </c>
      <c r="D274" s="9" t="s">
        <v>56</v>
      </c>
      <c r="E274" s="9" t="s">
        <v>95</v>
      </c>
      <c r="F274" s="9" t="s">
        <v>96</v>
      </c>
      <c r="G274" s="9" t="s">
        <v>255</v>
      </c>
      <c r="H274" s="9" t="s">
        <v>256</v>
      </c>
      <c r="I274" s="11">
        <v>30000</v>
      </c>
      <c r="J274" s="11"/>
      <c r="K274" s="11"/>
      <c r="L274" s="11"/>
      <c r="M274" s="11"/>
      <c r="N274" s="11"/>
      <c r="O274" s="11"/>
      <c r="P274" s="25"/>
      <c r="Q274" s="11"/>
      <c r="R274" s="11">
        <v>30000</v>
      </c>
      <c r="S274" s="11">
        <v>30000</v>
      </c>
      <c r="T274" s="11"/>
      <c r="U274" s="11"/>
      <c r="V274" s="11"/>
      <c r="W274" s="11"/>
    </row>
    <row r="275" ht="18.75" customHeight="1" spans="1:23">
      <c r="A275" s="9" t="s">
        <v>228</v>
      </c>
      <c r="B275" s="9" t="s">
        <v>364</v>
      </c>
      <c r="C275" s="10" t="s">
        <v>363</v>
      </c>
      <c r="D275" s="9" t="s">
        <v>56</v>
      </c>
      <c r="E275" s="9" t="s">
        <v>95</v>
      </c>
      <c r="F275" s="9" t="s">
        <v>96</v>
      </c>
      <c r="G275" s="9" t="s">
        <v>302</v>
      </c>
      <c r="H275" s="9" t="s">
        <v>303</v>
      </c>
      <c r="I275" s="11">
        <v>5600</v>
      </c>
      <c r="J275" s="11"/>
      <c r="K275" s="11"/>
      <c r="L275" s="11"/>
      <c r="M275" s="11"/>
      <c r="N275" s="11"/>
      <c r="O275" s="11"/>
      <c r="P275" s="25"/>
      <c r="Q275" s="11"/>
      <c r="R275" s="11">
        <v>5600</v>
      </c>
      <c r="S275" s="11">
        <v>5600</v>
      </c>
      <c r="T275" s="11"/>
      <c r="U275" s="11"/>
      <c r="V275" s="11"/>
      <c r="W275" s="11"/>
    </row>
    <row r="276" ht="18.75" customHeight="1" spans="1:23">
      <c r="A276" s="25"/>
      <c r="B276" s="25"/>
      <c r="C276" s="10" t="s">
        <v>365</v>
      </c>
      <c r="D276" s="25"/>
      <c r="E276" s="25"/>
      <c r="F276" s="25"/>
      <c r="G276" s="25"/>
      <c r="H276" s="25"/>
      <c r="I276" s="11">
        <v>166987.5</v>
      </c>
      <c r="J276" s="11">
        <v>166987.5</v>
      </c>
      <c r="K276" s="11">
        <v>166987.5</v>
      </c>
      <c r="L276" s="11"/>
      <c r="M276" s="11"/>
      <c r="N276" s="11"/>
      <c r="O276" s="11"/>
      <c r="P276" s="25"/>
      <c r="Q276" s="11"/>
      <c r="R276" s="11"/>
      <c r="S276" s="11"/>
      <c r="T276" s="11"/>
      <c r="U276" s="11"/>
      <c r="V276" s="11"/>
      <c r="W276" s="11"/>
    </row>
    <row r="277" ht="18.75" customHeight="1" spans="1:23">
      <c r="A277" s="9" t="s">
        <v>237</v>
      </c>
      <c r="B277" s="9" t="s">
        <v>366</v>
      </c>
      <c r="C277" s="10" t="s">
        <v>365</v>
      </c>
      <c r="D277" s="9" t="s">
        <v>56</v>
      </c>
      <c r="E277" s="9" t="s">
        <v>103</v>
      </c>
      <c r="F277" s="9" t="s">
        <v>104</v>
      </c>
      <c r="G277" s="9" t="s">
        <v>194</v>
      </c>
      <c r="H277" s="9" t="s">
        <v>195</v>
      </c>
      <c r="I277" s="11">
        <v>166987.5</v>
      </c>
      <c r="J277" s="11">
        <v>166987.5</v>
      </c>
      <c r="K277" s="11">
        <v>166987.5</v>
      </c>
      <c r="L277" s="11"/>
      <c r="M277" s="11"/>
      <c r="N277" s="11"/>
      <c r="O277" s="11"/>
      <c r="P277" s="25"/>
      <c r="Q277" s="11"/>
      <c r="R277" s="11"/>
      <c r="S277" s="11"/>
      <c r="T277" s="11"/>
      <c r="U277" s="11"/>
      <c r="V277" s="11"/>
      <c r="W277" s="11"/>
    </row>
    <row r="278" ht="18.75" customHeight="1" spans="1:23">
      <c r="A278" s="25"/>
      <c r="B278" s="25"/>
      <c r="C278" s="10" t="s">
        <v>367</v>
      </c>
      <c r="D278" s="25"/>
      <c r="E278" s="25"/>
      <c r="F278" s="25"/>
      <c r="G278" s="25"/>
      <c r="H278" s="25"/>
      <c r="I278" s="11">
        <v>234074.88</v>
      </c>
      <c r="J278" s="11">
        <v>234074.88</v>
      </c>
      <c r="K278" s="11">
        <v>234074.88</v>
      </c>
      <c r="L278" s="11"/>
      <c r="M278" s="11"/>
      <c r="N278" s="11"/>
      <c r="O278" s="11"/>
      <c r="P278" s="25"/>
      <c r="Q278" s="11"/>
      <c r="R278" s="11"/>
      <c r="S278" s="11"/>
      <c r="T278" s="11"/>
      <c r="U278" s="11"/>
      <c r="V278" s="11"/>
      <c r="W278" s="11"/>
    </row>
    <row r="279" ht="18.75" customHeight="1" spans="1:23">
      <c r="A279" s="9" t="s">
        <v>228</v>
      </c>
      <c r="B279" s="9" t="s">
        <v>368</v>
      </c>
      <c r="C279" s="10" t="s">
        <v>367</v>
      </c>
      <c r="D279" s="9" t="s">
        <v>56</v>
      </c>
      <c r="E279" s="9" t="s">
        <v>89</v>
      </c>
      <c r="F279" s="9" t="s">
        <v>90</v>
      </c>
      <c r="G279" s="9" t="s">
        <v>284</v>
      </c>
      <c r="H279" s="9" t="s">
        <v>285</v>
      </c>
      <c r="I279" s="11">
        <v>234074.88</v>
      </c>
      <c r="J279" s="11">
        <v>234074.88</v>
      </c>
      <c r="K279" s="11">
        <v>234074.88</v>
      </c>
      <c r="L279" s="11"/>
      <c r="M279" s="11"/>
      <c r="N279" s="11"/>
      <c r="O279" s="11"/>
      <c r="P279" s="25"/>
      <c r="Q279" s="11"/>
      <c r="R279" s="11"/>
      <c r="S279" s="11"/>
      <c r="T279" s="11"/>
      <c r="U279" s="11"/>
      <c r="V279" s="11"/>
      <c r="W279" s="11"/>
    </row>
    <row r="280" ht="18.75" customHeight="1" spans="1:23">
      <c r="A280" s="25"/>
      <c r="B280" s="25"/>
      <c r="C280" s="10" t="s">
        <v>369</v>
      </c>
      <c r="D280" s="25"/>
      <c r="E280" s="25"/>
      <c r="F280" s="25"/>
      <c r="G280" s="25"/>
      <c r="H280" s="25"/>
      <c r="I280" s="11">
        <v>6000</v>
      </c>
      <c r="J280" s="11">
        <v>6000</v>
      </c>
      <c r="K280" s="11">
        <v>6000</v>
      </c>
      <c r="L280" s="11"/>
      <c r="M280" s="11"/>
      <c r="N280" s="11"/>
      <c r="O280" s="11"/>
      <c r="P280" s="25"/>
      <c r="Q280" s="11"/>
      <c r="R280" s="11"/>
      <c r="S280" s="11"/>
      <c r="T280" s="11"/>
      <c r="U280" s="11"/>
      <c r="V280" s="11"/>
      <c r="W280" s="11"/>
    </row>
    <row r="281" ht="18.75" customHeight="1" spans="1:23">
      <c r="A281" s="9" t="s">
        <v>237</v>
      </c>
      <c r="B281" s="9" t="s">
        <v>370</v>
      </c>
      <c r="C281" s="10" t="s">
        <v>369</v>
      </c>
      <c r="D281" s="9" t="s">
        <v>56</v>
      </c>
      <c r="E281" s="9" t="s">
        <v>101</v>
      </c>
      <c r="F281" s="9" t="s">
        <v>102</v>
      </c>
      <c r="G281" s="9" t="s">
        <v>284</v>
      </c>
      <c r="H281" s="9" t="s">
        <v>285</v>
      </c>
      <c r="I281" s="11">
        <v>6000</v>
      </c>
      <c r="J281" s="11">
        <v>6000</v>
      </c>
      <c r="K281" s="11">
        <v>6000</v>
      </c>
      <c r="L281" s="11"/>
      <c r="M281" s="11"/>
      <c r="N281" s="11"/>
      <c r="O281" s="11"/>
      <c r="P281" s="25"/>
      <c r="Q281" s="11"/>
      <c r="R281" s="11"/>
      <c r="S281" s="11"/>
      <c r="T281" s="11"/>
      <c r="U281" s="11"/>
      <c r="V281" s="11"/>
      <c r="W281" s="11"/>
    </row>
    <row r="282" ht="18.75" customHeight="1" spans="1:23">
      <c r="A282" s="25"/>
      <c r="B282" s="25"/>
      <c r="C282" s="10" t="s">
        <v>371</v>
      </c>
      <c r="D282" s="25"/>
      <c r="E282" s="25"/>
      <c r="F282" s="25"/>
      <c r="G282" s="25"/>
      <c r="H282" s="25"/>
      <c r="I282" s="11">
        <v>30275866</v>
      </c>
      <c r="J282" s="11"/>
      <c r="K282" s="11"/>
      <c r="L282" s="11"/>
      <c r="M282" s="11"/>
      <c r="N282" s="11"/>
      <c r="O282" s="11"/>
      <c r="P282" s="25"/>
      <c r="Q282" s="11"/>
      <c r="R282" s="11">
        <v>30275866</v>
      </c>
      <c r="S282" s="11">
        <v>30275866</v>
      </c>
      <c r="T282" s="11"/>
      <c r="U282" s="11"/>
      <c r="V282" s="11"/>
      <c r="W282" s="11"/>
    </row>
    <row r="283" ht="18.75" customHeight="1" spans="1:23">
      <c r="A283" s="9" t="s">
        <v>228</v>
      </c>
      <c r="B283" s="9" t="s">
        <v>372</v>
      </c>
      <c r="C283" s="10" t="s">
        <v>371</v>
      </c>
      <c r="D283" s="9" t="s">
        <v>56</v>
      </c>
      <c r="E283" s="9" t="s">
        <v>89</v>
      </c>
      <c r="F283" s="9" t="s">
        <v>90</v>
      </c>
      <c r="G283" s="9" t="s">
        <v>247</v>
      </c>
      <c r="H283" s="9" t="s">
        <v>248</v>
      </c>
      <c r="I283" s="11">
        <v>40000</v>
      </c>
      <c r="J283" s="11"/>
      <c r="K283" s="11"/>
      <c r="L283" s="11"/>
      <c r="M283" s="11"/>
      <c r="N283" s="11"/>
      <c r="O283" s="11"/>
      <c r="P283" s="25"/>
      <c r="Q283" s="11"/>
      <c r="R283" s="11">
        <v>40000</v>
      </c>
      <c r="S283" s="11">
        <v>40000</v>
      </c>
      <c r="T283" s="11"/>
      <c r="U283" s="11"/>
      <c r="V283" s="11"/>
      <c r="W283" s="11"/>
    </row>
    <row r="284" ht="18.75" customHeight="1" spans="1:23">
      <c r="A284" s="9" t="s">
        <v>228</v>
      </c>
      <c r="B284" s="9" t="s">
        <v>372</v>
      </c>
      <c r="C284" s="10" t="s">
        <v>371</v>
      </c>
      <c r="D284" s="9" t="s">
        <v>56</v>
      </c>
      <c r="E284" s="9" t="s">
        <v>89</v>
      </c>
      <c r="F284" s="9" t="s">
        <v>90</v>
      </c>
      <c r="G284" s="9" t="s">
        <v>247</v>
      </c>
      <c r="H284" s="9" t="s">
        <v>248</v>
      </c>
      <c r="I284" s="11">
        <v>2000</v>
      </c>
      <c r="J284" s="11"/>
      <c r="K284" s="11"/>
      <c r="L284" s="11"/>
      <c r="M284" s="11"/>
      <c r="N284" s="11"/>
      <c r="O284" s="11"/>
      <c r="P284" s="25"/>
      <c r="Q284" s="11"/>
      <c r="R284" s="11">
        <v>2000</v>
      </c>
      <c r="S284" s="11">
        <v>2000</v>
      </c>
      <c r="T284" s="11"/>
      <c r="U284" s="11"/>
      <c r="V284" s="11"/>
      <c r="W284" s="11"/>
    </row>
    <row r="285" ht="18.75" customHeight="1" spans="1:23">
      <c r="A285" s="9" t="s">
        <v>228</v>
      </c>
      <c r="B285" s="9" t="s">
        <v>372</v>
      </c>
      <c r="C285" s="10" t="s">
        <v>371</v>
      </c>
      <c r="D285" s="9" t="s">
        <v>56</v>
      </c>
      <c r="E285" s="9" t="s">
        <v>89</v>
      </c>
      <c r="F285" s="9" t="s">
        <v>90</v>
      </c>
      <c r="G285" s="9" t="s">
        <v>230</v>
      </c>
      <c r="H285" s="9" t="s">
        <v>231</v>
      </c>
      <c r="I285" s="11">
        <v>50000</v>
      </c>
      <c r="J285" s="11"/>
      <c r="K285" s="11"/>
      <c r="L285" s="11"/>
      <c r="M285" s="11"/>
      <c r="N285" s="11"/>
      <c r="O285" s="11"/>
      <c r="P285" s="25"/>
      <c r="Q285" s="11"/>
      <c r="R285" s="11">
        <v>50000</v>
      </c>
      <c r="S285" s="11">
        <v>50000</v>
      </c>
      <c r="T285" s="11"/>
      <c r="U285" s="11"/>
      <c r="V285" s="11"/>
      <c r="W285" s="11"/>
    </row>
    <row r="286" ht="18.75" customHeight="1" spans="1:23">
      <c r="A286" s="9" t="s">
        <v>228</v>
      </c>
      <c r="B286" s="9" t="s">
        <v>372</v>
      </c>
      <c r="C286" s="10" t="s">
        <v>371</v>
      </c>
      <c r="D286" s="9" t="s">
        <v>56</v>
      </c>
      <c r="E286" s="9" t="s">
        <v>89</v>
      </c>
      <c r="F286" s="9" t="s">
        <v>90</v>
      </c>
      <c r="G286" s="9" t="s">
        <v>265</v>
      </c>
      <c r="H286" s="9" t="s">
        <v>266</v>
      </c>
      <c r="I286" s="11">
        <v>120000</v>
      </c>
      <c r="J286" s="11"/>
      <c r="K286" s="11"/>
      <c r="L286" s="11"/>
      <c r="M286" s="11"/>
      <c r="N286" s="11"/>
      <c r="O286" s="11"/>
      <c r="P286" s="25"/>
      <c r="Q286" s="11"/>
      <c r="R286" s="11">
        <v>120000</v>
      </c>
      <c r="S286" s="11">
        <v>120000</v>
      </c>
      <c r="T286" s="11"/>
      <c r="U286" s="11"/>
      <c r="V286" s="11"/>
      <c r="W286" s="11"/>
    </row>
    <row r="287" ht="18.75" customHeight="1" spans="1:23">
      <c r="A287" s="9" t="s">
        <v>228</v>
      </c>
      <c r="B287" s="9" t="s">
        <v>372</v>
      </c>
      <c r="C287" s="10" t="s">
        <v>371</v>
      </c>
      <c r="D287" s="9" t="s">
        <v>56</v>
      </c>
      <c r="E287" s="9" t="s">
        <v>89</v>
      </c>
      <c r="F287" s="9" t="s">
        <v>90</v>
      </c>
      <c r="G287" s="9" t="s">
        <v>267</v>
      </c>
      <c r="H287" s="9" t="s">
        <v>268</v>
      </c>
      <c r="I287" s="11">
        <v>250000</v>
      </c>
      <c r="J287" s="11"/>
      <c r="K287" s="11"/>
      <c r="L287" s="11"/>
      <c r="M287" s="11"/>
      <c r="N287" s="11"/>
      <c r="O287" s="11"/>
      <c r="P287" s="25"/>
      <c r="Q287" s="11"/>
      <c r="R287" s="11">
        <v>250000</v>
      </c>
      <c r="S287" s="11">
        <v>250000</v>
      </c>
      <c r="T287" s="11"/>
      <c r="U287" s="11"/>
      <c r="V287" s="11"/>
      <c r="W287" s="11"/>
    </row>
    <row r="288" ht="18.75" customHeight="1" spans="1:23">
      <c r="A288" s="9" t="s">
        <v>228</v>
      </c>
      <c r="B288" s="9" t="s">
        <v>372</v>
      </c>
      <c r="C288" s="10" t="s">
        <v>371</v>
      </c>
      <c r="D288" s="9" t="s">
        <v>56</v>
      </c>
      <c r="E288" s="9" t="s">
        <v>89</v>
      </c>
      <c r="F288" s="9" t="s">
        <v>90</v>
      </c>
      <c r="G288" s="9" t="s">
        <v>259</v>
      </c>
      <c r="H288" s="9" t="s">
        <v>260</v>
      </c>
      <c r="I288" s="11">
        <v>37000</v>
      </c>
      <c r="J288" s="11"/>
      <c r="K288" s="11"/>
      <c r="L288" s="11"/>
      <c r="M288" s="11"/>
      <c r="N288" s="11"/>
      <c r="O288" s="11"/>
      <c r="P288" s="25"/>
      <c r="Q288" s="11"/>
      <c r="R288" s="11">
        <v>37000</v>
      </c>
      <c r="S288" s="11">
        <v>37000</v>
      </c>
      <c r="T288" s="11"/>
      <c r="U288" s="11"/>
      <c r="V288" s="11"/>
      <c r="W288" s="11"/>
    </row>
    <row r="289" ht="18.75" customHeight="1" spans="1:23">
      <c r="A289" s="9" t="s">
        <v>228</v>
      </c>
      <c r="B289" s="9" t="s">
        <v>372</v>
      </c>
      <c r="C289" s="10" t="s">
        <v>371</v>
      </c>
      <c r="D289" s="9" t="s">
        <v>56</v>
      </c>
      <c r="E289" s="9" t="s">
        <v>89</v>
      </c>
      <c r="F289" s="9" t="s">
        <v>90</v>
      </c>
      <c r="G289" s="9" t="s">
        <v>253</v>
      </c>
      <c r="H289" s="9" t="s">
        <v>254</v>
      </c>
      <c r="I289" s="11">
        <v>62000</v>
      </c>
      <c r="J289" s="11"/>
      <c r="K289" s="11"/>
      <c r="L289" s="11"/>
      <c r="M289" s="11"/>
      <c r="N289" s="11"/>
      <c r="O289" s="11"/>
      <c r="P289" s="25"/>
      <c r="Q289" s="11"/>
      <c r="R289" s="11">
        <v>62000</v>
      </c>
      <c r="S289" s="11">
        <v>62000</v>
      </c>
      <c r="T289" s="11"/>
      <c r="U289" s="11"/>
      <c r="V289" s="11"/>
      <c r="W289" s="11"/>
    </row>
    <row r="290" ht="18.75" customHeight="1" spans="1:23">
      <c r="A290" s="9" t="s">
        <v>228</v>
      </c>
      <c r="B290" s="9" t="s">
        <v>372</v>
      </c>
      <c r="C290" s="10" t="s">
        <v>371</v>
      </c>
      <c r="D290" s="9" t="s">
        <v>56</v>
      </c>
      <c r="E290" s="9" t="s">
        <v>89</v>
      </c>
      <c r="F290" s="9" t="s">
        <v>90</v>
      </c>
      <c r="G290" s="9" t="s">
        <v>232</v>
      </c>
      <c r="H290" s="9" t="s">
        <v>233</v>
      </c>
      <c r="I290" s="11">
        <v>330000</v>
      </c>
      <c r="J290" s="11"/>
      <c r="K290" s="11"/>
      <c r="L290" s="11"/>
      <c r="M290" s="11"/>
      <c r="N290" s="11"/>
      <c r="O290" s="11"/>
      <c r="P290" s="25"/>
      <c r="Q290" s="11"/>
      <c r="R290" s="11">
        <v>330000</v>
      </c>
      <c r="S290" s="11">
        <v>330000</v>
      </c>
      <c r="T290" s="11"/>
      <c r="U290" s="11"/>
      <c r="V290" s="11"/>
      <c r="W290" s="11"/>
    </row>
    <row r="291" ht="18.75" customHeight="1" spans="1:23">
      <c r="A291" s="9" t="s">
        <v>228</v>
      </c>
      <c r="B291" s="9" t="s">
        <v>372</v>
      </c>
      <c r="C291" s="10" t="s">
        <v>371</v>
      </c>
      <c r="D291" s="9" t="s">
        <v>56</v>
      </c>
      <c r="E291" s="9" t="s">
        <v>89</v>
      </c>
      <c r="F291" s="9" t="s">
        <v>90</v>
      </c>
      <c r="G291" s="9" t="s">
        <v>334</v>
      </c>
      <c r="H291" s="9" t="s">
        <v>335</v>
      </c>
      <c r="I291" s="11">
        <v>68250</v>
      </c>
      <c r="J291" s="11"/>
      <c r="K291" s="11"/>
      <c r="L291" s="11"/>
      <c r="M291" s="11"/>
      <c r="N291" s="11"/>
      <c r="O291" s="11"/>
      <c r="P291" s="25"/>
      <c r="Q291" s="11"/>
      <c r="R291" s="11">
        <v>68250</v>
      </c>
      <c r="S291" s="11">
        <v>68250</v>
      </c>
      <c r="T291" s="11"/>
      <c r="U291" s="11"/>
      <c r="V291" s="11"/>
      <c r="W291" s="11"/>
    </row>
    <row r="292" ht="18.75" customHeight="1" spans="1:23">
      <c r="A292" s="9" t="s">
        <v>228</v>
      </c>
      <c r="B292" s="9" t="s">
        <v>372</v>
      </c>
      <c r="C292" s="10" t="s">
        <v>371</v>
      </c>
      <c r="D292" s="9" t="s">
        <v>56</v>
      </c>
      <c r="E292" s="9" t="s">
        <v>89</v>
      </c>
      <c r="F292" s="9" t="s">
        <v>90</v>
      </c>
      <c r="G292" s="9" t="s">
        <v>271</v>
      </c>
      <c r="H292" s="9" t="s">
        <v>272</v>
      </c>
      <c r="I292" s="11">
        <v>141450</v>
      </c>
      <c r="J292" s="11"/>
      <c r="K292" s="11"/>
      <c r="L292" s="11"/>
      <c r="M292" s="11"/>
      <c r="N292" s="11"/>
      <c r="O292" s="11"/>
      <c r="P292" s="25"/>
      <c r="Q292" s="11"/>
      <c r="R292" s="11">
        <v>141450</v>
      </c>
      <c r="S292" s="11">
        <v>141450</v>
      </c>
      <c r="T292" s="11"/>
      <c r="U292" s="11"/>
      <c r="V292" s="11"/>
      <c r="W292" s="11"/>
    </row>
    <row r="293" ht="18.75" customHeight="1" spans="1:23">
      <c r="A293" s="9" t="s">
        <v>228</v>
      </c>
      <c r="B293" s="9" t="s">
        <v>372</v>
      </c>
      <c r="C293" s="10" t="s">
        <v>371</v>
      </c>
      <c r="D293" s="9" t="s">
        <v>56</v>
      </c>
      <c r="E293" s="9" t="s">
        <v>89</v>
      </c>
      <c r="F293" s="9" t="s">
        <v>90</v>
      </c>
      <c r="G293" s="9" t="s">
        <v>273</v>
      </c>
      <c r="H293" s="9" t="s">
        <v>142</v>
      </c>
      <c r="I293" s="11">
        <v>20000</v>
      </c>
      <c r="J293" s="11"/>
      <c r="K293" s="11"/>
      <c r="L293" s="11"/>
      <c r="M293" s="11"/>
      <c r="N293" s="11"/>
      <c r="O293" s="11"/>
      <c r="P293" s="25"/>
      <c r="Q293" s="11"/>
      <c r="R293" s="11">
        <v>20000</v>
      </c>
      <c r="S293" s="11">
        <v>20000</v>
      </c>
      <c r="T293" s="11"/>
      <c r="U293" s="11"/>
      <c r="V293" s="11"/>
      <c r="W293" s="11"/>
    </row>
    <row r="294" ht="18.75" customHeight="1" spans="1:23">
      <c r="A294" s="9" t="s">
        <v>228</v>
      </c>
      <c r="B294" s="9" t="s">
        <v>372</v>
      </c>
      <c r="C294" s="10" t="s">
        <v>371</v>
      </c>
      <c r="D294" s="9" t="s">
        <v>56</v>
      </c>
      <c r="E294" s="9" t="s">
        <v>89</v>
      </c>
      <c r="F294" s="9" t="s">
        <v>90</v>
      </c>
      <c r="G294" s="9" t="s">
        <v>239</v>
      </c>
      <c r="H294" s="9" t="s">
        <v>240</v>
      </c>
      <c r="I294" s="11">
        <v>10009810</v>
      </c>
      <c r="J294" s="11"/>
      <c r="K294" s="11"/>
      <c r="L294" s="11"/>
      <c r="M294" s="11"/>
      <c r="N294" s="11"/>
      <c r="O294" s="11"/>
      <c r="P294" s="25"/>
      <c r="Q294" s="11"/>
      <c r="R294" s="11">
        <v>10009810</v>
      </c>
      <c r="S294" s="11">
        <v>10009810</v>
      </c>
      <c r="T294" s="11"/>
      <c r="U294" s="11"/>
      <c r="V294" s="11"/>
      <c r="W294" s="11"/>
    </row>
    <row r="295" ht="18.75" customHeight="1" spans="1:23">
      <c r="A295" s="9" t="s">
        <v>228</v>
      </c>
      <c r="B295" s="9" t="s">
        <v>372</v>
      </c>
      <c r="C295" s="10" t="s">
        <v>371</v>
      </c>
      <c r="D295" s="9" t="s">
        <v>56</v>
      </c>
      <c r="E295" s="9" t="s">
        <v>89</v>
      </c>
      <c r="F295" s="9" t="s">
        <v>90</v>
      </c>
      <c r="G295" s="9" t="s">
        <v>234</v>
      </c>
      <c r="H295" s="9" t="s">
        <v>235</v>
      </c>
      <c r="I295" s="11">
        <v>200000</v>
      </c>
      <c r="J295" s="11"/>
      <c r="K295" s="11"/>
      <c r="L295" s="11"/>
      <c r="M295" s="11"/>
      <c r="N295" s="11"/>
      <c r="O295" s="11"/>
      <c r="P295" s="25"/>
      <c r="Q295" s="11"/>
      <c r="R295" s="11">
        <v>200000</v>
      </c>
      <c r="S295" s="11">
        <v>200000</v>
      </c>
      <c r="T295" s="11"/>
      <c r="U295" s="11"/>
      <c r="V295" s="11"/>
      <c r="W295" s="11"/>
    </row>
    <row r="296" ht="18.75" customHeight="1" spans="1:23">
      <c r="A296" s="9" t="s">
        <v>228</v>
      </c>
      <c r="B296" s="9" t="s">
        <v>372</v>
      </c>
      <c r="C296" s="10" t="s">
        <v>371</v>
      </c>
      <c r="D296" s="9" t="s">
        <v>56</v>
      </c>
      <c r="E296" s="9" t="s">
        <v>89</v>
      </c>
      <c r="F296" s="9" t="s">
        <v>90</v>
      </c>
      <c r="G296" s="9" t="s">
        <v>234</v>
      </c>
      <c r="H296" s="9" t="s">
        <v>235</v>
      </c>
      <c r="I296" s="11">
        <v>18167156</v>
      </c>
      <c r="J296" s="11"/>
      <c r="K296" s="11"/>
      <c r="L296" s="11"/>
      <c r="M296" s="11"/>
      <c r="N296" s="11"/>
      <c r="O296" s="11"/>
      <c r="P296" s="25"/>
      <c r="Q296" s="11"/>
      <c r="R296" s="11">
        <v>18167156</v>
      </c>
      <c r="S296" s="11">
        <v>18167156</v>
      </c>
      <c r="T296" s="11"/>
      <c r="U296" s="11"/>
      <c r="V296" s="11"/>
      <c r="W296" s="11"/>
    </row>
    <row r="297" ht="18.75" customHeight="1" spans="1:23">
      <c r="A297" s="9" t="s">
        <v>228</v>
      </c>
      <c r="B297" s="9" t="s">
        <v>372</v>
      </c>
      <c r="C297" s="10" t="s">
        <v>371</v>
      </c>
      <c r="D297" s="9" t="s">
        <v>56</v>
      </c>
      <c r="E297" s="9" t="s">
        <v>89</v>
      </c>
      <c r="F297" s="9" t="s">
        <v>90</v>
      </c>
      <c r="G297" s="9" t="s">
        <v>255</v>
      </c>
      <c r="H297" s="9" t="s">
        <v>256</v>
      </c>
      <c r="I297" s="11">
        <v>49800</v>
      </c>
      <c r="J297" s="11"/>
      <c r="K297" s="11"/>
      <c r="L297" s="11"/>
      <c r="M297" s="11"/>
      <c r="N297" s="11"/>
      <c r="O297" s="11"/>
      <c r="P297" s="25"/>
      <c r="Q297" s="11"/>
      <c r="R297" s="11">
        <v>49800</v>
      </c>
      <c r="S297" s="11">
        <v>49800</v>
      </c>
      <c r="T297" s="11"/>
      <c r="U297" s="11"/>
      <c r="V297" s="11"/>
      <c r="W297" s="11"/>
    </row>
    <row r="298" ht="18.75" customHeight="1" spans="1:23">
      <c r="A298" s="9" t="s">
        <v>228</v>
      </c>
      <c r="B298" s="9" t="s">
        <v>372</v>
      </c>
      <c r="C298" s="10" t="s">
        <v>371</v>
      </c>
      <c r="D298" s="9" t="s">
        <v>56</v>
      </c>
      <c r="E298" s="9" t="s">
        <v>89</v>
      </c>
      <c r="F298" s="9" t="s">
        <v>90</v>
      </c>
      <c r="G298" s="9" t="s">
        <v>255</v>
      </c>
      <c r="H298" s="9" t="s">
        <v>256</v>
      </c>
      <c r="I298" s="11">
        <v>70000</v>
      </c>
      <c r="J298" s="11"/>
      <c r="K298" s="11"/>
      <c r="L298" s="11"/>
      <c r="M298" s="11"/>
      <c r="N298" s="11"/>
      <c r="O298" s="11"/>
      <c r="P298" s="25"/>
      <c r="Q298" s="11"/>
      <c r="R298" s="11">
        <v>70000</v>
      </c>
      <c r="S298" s="11">
        <v>70000</v>
      </c>
      <c r="T298" s="11"/>
      <c r="U298" s="11"/>
      <c r="V298" s="11"/>
      <c r="W298" s="11"/>
    </row>
    <row r="299" ht="18.75" customHeight="1" spans="1:23">
      <c r="A299" s="9" t="s">
        <v>228</v>
      </c>
      <c r="B299" s="9" t="s">
        <v>372</v>
      </c>
      <c r="C299" s="10" t="s">
        <v>371</v>
      </c>
      <c r="D299" s="9" t="s">
        <v>56</v>
      </c>
      <c r="E299" s="9" t="s">
        <v>89</v>
      </c>
      <c r="F299" s="9" t="s">
        <v>90</v>
      </c>
      <c r="G299" s="9" t="s">
        <v>302</v>
      </c>
      <c r="H299" s="9" t="s">
        <v>303</v>
      </c>
      <c r="I299" s="11">
        <v>160000</v>
      </c>
      <c r="J299" s="11"/>
      <c r="K299" s="11"/>
      <c r="L299" s="11"/>
      <c r="M299" s="11"/>
      <c r="N299" s="11"/>
      <c r="O299" s="11"/>
      <c r="P299" s="25"/>
      <c r="Q299" s="11"/>
      <c r="R299" s="11">
        <v>160000</v>
      </c>
      <c r="S299" s="11">
        <v>160000</v>
      </c>
      <c r="T299" s="11"/>
      <c r="U299" s="11"/>
      <c r="V299" s="11"/>
      <c r="W299" s="11"/>
    </row>
    <row r="300" ht="18.75" customHeight="1" spans="1:23">
      <c r="A300" s="9" t="s">
        <v>228</v>
      </c>
      <c r="B300" s="9" t="s">
        <v>372</v>
      </c>
      <c r="C300" s="10" t="s">
        <v>371</v>
      </c>
      <c r="D300" s="9" t="s">
        <v>56</v>
      </c>
      <c r="E300" s="9" t="s">
        <v>89</v>
      </c>
      <c r="F300" s="9" t="s">
        <v>90</v>
      </c>
      <c r="G300" s="9" t="s">
        <v>274</v>
      </c>
      <c r="H300" s="9" t="s">
        <v>275</v>
      </c>
      <c r="I300" s="11">
        <v>30000</v>
      </c>
      <c r="J300" s="11"/>
      <c r="K300" s="11"/>
      <c r="L300" s="11"/>
      <c r="M300" s="11"/>
      <c r="N300" s="11"/>
      <c r="O300" s="11"/>
      <c r="P300" s="25"/>
      <c r="Q300" s="11"/>
      <c r="R300" s="11">
        <v>30000</v>
      </c>
      <c r="S300" s="11">
        <v>30000</v>
      </c>
      <c r="T300" s="11"/>
      <c r="U300" s="11"/>
      <c r="V300" s="11"/>
      <c r="W300" s="11"/>
    </row>
    <row r="301" ht="18.75" customHeight="1" spans="1:23">
      <c r="A301" s="9" t="s">
        <v>228</v>
      </c>
      <c r="B301" s="9" t="s">
        <v>372</v>
      </c>
      <c r="C301" s="10" t="s">
        <v>371</v>
      </c>
      <c r="D301" s="9" t="s">
        <v>56</v>
      </c>
      <c r="E301" s="9" t="s">
        <v>89</v>
      </c>
      <c r="F301" s="9" t="s">
        <v>90</v>
      </c>
      <c r="G301" s="9" t="s">
        <v>212</v>
      </c>
      <c r="H301" s="9" t="s">
        <v>213</v>
      </c>
      <c r="I301" s="11">
        <v>323400</v>
      </c>
      <c r="J301" s="11"/>
      <c r="K301" s="11"/>
      <c r="L301" s="11"/>
      <c r="M301" s="11"/>
      <c r="N301" s="11"/>
      <c r="O301" s="11"/>
      <c r="P301" s="25"/>
      <c r="Q301" s="11"/>
      <c r="R301" s="11">
        <v>323400</v>
      </c>
      <c r="S301" s="11">
        <v>323400</v>
      </c>
      <c r="T301" s="11"/>
      <c r="U301" s="11"/>
      <c r="V301" s="11"/>
      <c r="W301" s="11"/>
    </row>
    <row r="302" ht="18.75" customHeight="1" spans="1:23">
      <c r="A302" s="9" t="s">
        <v>228</v>
      </c>
      <c r="B302" s="9" t="s">
        <v>372</v>
      </c>
      <c r="C302" s="10" t="s">
        <v>371</v>
      </c>
      <c r="D302" s="9" t="s">
        <v>56</v>
      </c>
      <c r="E302" s="9" t="s">
        <v>89</v>
      </c>
      <c r="F302" s="9" t="s">
        <v>90</v>
      </c>
      <c r="G302" s="9" t="s">
        <v>212</v>
      </c>
      <c r="H302" s="9" t="s">
        <v>213</v>
      </c>
      <c r="I302" s="11">
        <v>80000</v>
      </c>
      <c r="J302" s="11"/>
      <c r="K302" s="11"/>
      <c r="L302" s="11"/>
      <c r="M302" s="11"/>
      <c r="N302" s="11"/>
      <c r="O302" s="11"/>
      <c r="P302" s="25"/>
      <c r="Q302" s="11"/>
      <c r="R302" s="11">
        <v>80000</v>
      </c>
      <c r="S302" s="11">
        <v>80000</v>
      </c>
      <c r="T302" s="11"/>
      <c r="U302" s="11"/>
      <c r="V302" s="11"/>
      <c r="W302" s="11"/>
    </row>
    <row r="303" ht="18.75" customHeight="1" spans="1:23">
      <c r="A303" s="9" t="s">
        <v>228</v>
      </c>
      <c r="B303" s="9" t="s">
        <v>372</v>
      </c>
      <c r="C303" s="10" t="s">
        <v>371</v>
      </c>
      <c r="D303" s="9" t="s">
        <v>56</v>
      </c>
      <c r="E303" s="9" t="s">
        <v>89</v>
      </c>
      <c r="F303" s="9" t="s">
        <v>90</v>
      </c>
      <c r="G303" s="9" t="s">
        <v>346</v>
      </c>
      <c r="H303" s="9" t="s">
        <v>69</v>
      </c>
      <c r="I303" s="11">
        <v>65000</v>
      </c>
      <c r="J303" s="11"/>
      <c r="K303" s="11"/>
      <c r="L303" s="11"/>
      <c r="M303" s="11"/>
      <c r="N303" s="11"/>
      <c r="O303" s="11"/>
      <c r="P303" s="25"/>
      <c r="Q303" s="11"/>
      <c r="R303" s="11">
        <v>65000</v>
      </c>
      <c r="S303" s="11">
        <v>65000</v>
      </c>
      <c r="T303" s="11"/>
      <c r="U303" s="11"/>
      <c r="V303" s="11"/>
      <c r="W303" s="11"/>
    </row>
    <row r="304" ht="18.75" customHeight="1" spans="1:23">
      <c r="A304" s="25"/>
      <c r="B304" s="25"/>
      <c r="C304" s="10" t="s">
        <v>373</v>
      </c>
      <c r="D304" s="25"/>
      <c r="E304" s="25"/>
      <c r="F304" s="25"/>
      <c r="G304" s="25"/>
      <c r="H304" s="25"/>
      <c r="I304" s="11">
        <v>7465310</v>
      </c>
      <c r="J304" s="11"/>
      <c r="K304" s="11"/>
      <c r="L304" s="11"/>
      <c r="M304" s="11"/>
      <c r="N304" s="11"/>
      <c r="O304" s="11"/>
      <c r="P304" s="25"/>
      <c r="Q304" s="11"/>
      <c r="R304" s="11">
        <v>7465310</v>
      </c>
      <c r="S304" s="11">
        <v>7465310</v>
      </c>
      <c r="T304" s="11"/>
      <c r="U304" s="11"/>
      <c r="V304" s="11"/>
      <c r="W304" s="11"/>
    </row>
    <row r="305" ht="18.75" customHeight="1" spans="1:23">
      <c r="A305" s="9" t="s">
        <v>228</v>
      </c>
      <c r="B305" s="9" t="s">
        <v>374</v>
      </c>
      <c r="C305" s="10" t="s">
        <v>373</v>
      </c>
      <c r="D305" s="9" t="s">
        <v>56</v>
      </c>
      <c r="E305" s="9" t="s">
        <v>89</v>
      </c>
      <c r="F305" s="9" t="s">
        <v>90</v>
      </c>
      <c r="G305" s="9" t="s">
        <v>230</v>
      </c>
      <c r="H305" s="9" t="s">
        <v>231</v>
      </c>
      <c r="I305" s="11">
        <v>40000</v>
      </c>
      <c r="J305" s="11"/>
      <c r="K305" s="11"/>
      <c r="L305" s="11"/>
      <c r="M305" s="11"/>
      <c r="N305" s="11"/>
      <c r="O305" s="11"/>
      <c r="P305" s="25"/>
      <c r="Q305" s="11"/>
      <c r="R305" s="11">
        <v>40000</v>
      </c>
      <c r="S305" s="11">
        <v>40000</v>
      </c>
      <c r="T305" s="11"/>
      <c r="U305" s="11"/>
      <c r="V305" s="11"/>
      <c r="W305" s="11"/>
    </row>
    <row r="306" ht="18.75" customHeight="1" spans="1:23">
      <c r="A306" s="9" t="s">
        <v>228</v>
      </c>
      <c r="B306" s="9" t="s">
        <v>374</v>
      </c>
      <c r="C306" s="10" t="s">
        <v>373</v>
      </c>
      <c r="D306" s="9" t="s">
        <v>56</v>
      </c>
      <c r="E306" s="9" t="s">
        <v>89</v>
      </c>
      <c r="F306" s="9" t="s">
        <v>90</v>
      </c>
      <c r="G306" s="9" t="s">
        <v>300</v>
      </c>
      <c r="H306" s="9" t="s">
        <v>301</v>
      </c>
      <c r="I306" s="11">
        <v>600000</v>
      </c>
      <c r="J306" s="11"/>
      <c r="K306" s="11"/>
      <c r="L306" s="11"/>
      <c r="M306" s="11"/>
      <c r="N306" s="11"/>
      <c r="O306" s="11"/>
      <c r="P306" s="25"/>
      <c r="Q306" s="11"/>
      <c r="R306" s="11">
        <v>600000</v>
      </c>
      <c r="S306" s="11">
        <v>600000</v>
      </c>
      <c r="T306" s="11"/>
      <c r="U306" s="11"/>
      <c r="V306" s="11"/>
      <c r="W306" s="11"/>
    </row>
    <row r="307" ht="18.75" customHeight="1" spans="1:23">
      <c r="A307" s="9" t="s">
        <v>228</v>
      </c>
      <c r="B307" s="9" t="s">
        <v>374</v>
      </c>
      <c r="C307" s="10" t="s">
        <v>373</v>
      </c>
      <c r="D307" s="9" t="s">
        <v>56</v>
      </c>
      <c r="E307" s="9" t="s">
        <v>89</v>
      </c>
      <c r="F307" s="9" t="s">
        <v>90</v>
      </c>
      <c r="G307" s="9" t="s">
        <v>232</v>
      </c>
      <c r="H307" s="9" t="s">
        <v>233</v>
      </c>
      <c r="I307" s="11">
        <v>700000</v>
      </c>
      <c r="J307" s="11"/>
      <c r="K307" s="11"/>
      <c r="L307" s="11"/>
      <c r="M307" s="11"/>
      <c r="N307" s="11"/>
      <c r="O307" s="11"/>
      <c r="P307" s="25"/>
      <c r="Q307" s="11"/>
      <c r="R307" s="11">
        <v>700000</v>
      </c>
      <c r="S307" s="11">
        <v>700000</v>
      </c>
      <c r="T307" s="11"/>
      <c r="U307" s="11"/>
      <c r="V307" s="11"/>
      <c r="W307" s="11"/>
    </row>
    <row r="308" ht="18.75" customHeight="1" spans="1:23">
      <c r="A308" s="9" t="s">
        <v>228</v>
      </c>
      <c r="B308" s="9" t="s">
        <v>374</v>
      </c>
      <c r="C308" s="10" t="s">
        <v>373</v>
      </c>
      <c r="D308" s="9" t="s">
        <v>56</v>
      </c>
      <c r="E308" s="9" t="s">
        <v>89</v>
      </c>
      <c r="F308" s="9" t="s">
        <v>90</v>
      </c>
      <c r="G308" s="9" t="s">
        <v>239</v>
      </c>
      <c r="H308" s="9" t="s">
        <v>240</v>
      </c>
      <c r="I308" s="11">
        <v>37810</v>
      </c>
      <c r="J308" s="11"/>
      <c r="K308" s="11"/>
      <c r="L308" s="11"/>
      <c r="M308" s="11"/>
      <c r="N308" s="11"/>
      <c r="O308" s="11"/>
      <c r="P308" s="25"/>
      <c r="Q308" s="11"/>
      <c r="R308" s="11">
        <v>37810</v>
      </c>
      <c r="S308" s="11">
        <v>37810</v>
      </c>
      <c r="T308" s="11"/>
      <c r="U308" s="11"/>
      <c r="V308" s="11"/>
      <c r="W308" s="11"/>
    </row>
    <row r="309" ht="18.75" customHeight="1" spans="1:23">
      <c r="A309" s="9" t="s">
        <v>228</v>
      </c>
      <c r="B309" s="9" t="s">
        <v>374</v>
      </c>
      <c r="C309" s="10" t="s">
        <v>373</v>
      </c>
      <c r="D309" s="9" t="s">
        <v>56</v>
      </c>
      <c r="E309" s="9" t="s">
        <v>89</v>
      </c>
      <c r="F309" s="9" t="s">
        <v>90</v>
      </c>
      <c r="G309" s="9" t="s">
        <v>255</v>
      </c>
      <c r="H309" s="9" t="s">
        <v>256</v>
      </c>
      <c r="I309" s="11">
        <v>60000</v>
      </c>
      <c r="J309" s="11"/>
      <c r="K309" s="11"/>
      <c r="L309" s="11"/>
      <c r="M309" s="11"/>
      <c r="N309" s="11"/>
      <c r="O309" s="11"/>
      <c r="P309" s="25"/>
      <c r="Q309" s="11"/>
      <c r="R309" s="11">
        <v>60000</v>
      </c>
      <c r="S309" s="11">
        <v>60000</v>
      </c>
      <c r="T309" s="11"/>
      <c r="U309" s="11"/>
      <c r="V309" s="11"/>
      <c r="W309" s="11"/>
    </row>
    <row r="310" ht="18.75" customHeight="1" spans="1:23">
      <c r="A310" s="9" t="s">
        <v>228</v>
      </c>
      <c r="B310" s="9" t="s">
        <v>374</v>
      </c>
      <c r="C310" s="10" t="s">
        <v>373</v>
      </c>
      <c r="D310" s="9" t="s">
        <v>56</v>
      </c>
      <c r="E310" s="9" t="s">
        <v>89</v>
      </c>
      <c r="F310" s="9" t="s">
        <v>90</v>
      </c>
      <c r="G310" s="9" t="s">
        <v>280</v>
      </c>
      <c r="H310" s="9" t="s">
        <v>281</v>
      </c>
      <c r="I310" s="11">
        <v>105000</v>
      </c>
      <c r="J310" s="11"/>
      <c r="K310" s="11"/>
      <c r="L310" s="11"/>
      <c r="M310" s="11"/>
      <c r="N310" s="11"/>
      <c r="O310" s="11"/>
      <c r="P310" s="25"/>
      <c r="Q310" s="11"/>
      <c r="R310" s="11">
        <v>105000</v>
      </c>
      <c r="S310" s="11">
        <v>105000</v>
      </c>
      <c r="T310" s="11"/>
      <c r="U310" s="11"/>
      <c r="V310" s="11"/>
      <c r="W310" s="11"/>
    </row>
    <row r="311" ht="18.75" customHeight="1" spans="1:23">
      <c r="A311" s="9" t="s">
        <v>228</v>
      </c>
      <c r="B311" s="9" t="s">
        <v>374</v>
      </c>
      <c r="C311" s="10" t="s">
        <v>373</v>
      </c>
      <c r="D311" s="9" t="s">
        <v>56</v>
      </c>
      <c r="E311" s="9" t="s">
        <v>89</v>
      </c>
      <c r="F311" s="9" t="s">
        <v>90</v>
      </c>
      <c r="G311" s="9" t="s">
        <v>375</v>
      </c>
      <c r="H311" s="9" t="s">
        <v>376</v>
      </c>
      <c r="I311" s="11">
        <v>2000000</v>
      </c>
      <c r="J311" s="11"/>
      <c r="K311" s="11"/>
      <c r="L311" s="11"/>
      <c r="M311" s="11"/>
      <c r="N311" s="11"/>
      <c r="O311" s="11"/>
      <c r="P311" s="25"/>
      <c r="Q311" s="11"/>
      <c r="R311" s="11">
        <v>2000000</v>
      </c>
      <c r="S311" s="11">
        <v>2000000</v>
      </c>
      <c r="T311" s="11"/>
      <c r="U311" s="11"/>
      <c r="V311" s="11"/>
      <c r="W311" s="11"/>
    </row>
    <row r="312" ht="18.75" customHeight="1" spans="1:23">
      <c r="A312" s="9" t="s">
        <v>228</v>
      </c>
      <c r="B312" s="9" t="s">
        <v>374</v>
      </c>
      <c r="C312" s="10" t="s">
        <v>373</v>
      </c>
      <c r="D312" s="9" t="s">
        <v>56</v>
      </c>
      <c r="E312" s="9" t="s">
        <v>89</v>
      </c>
      <c r="F312" s="9" t="s">
        <v>90</v>
      </c>
      <c r="G312" s="9" t="s">
        <v>282</v>
      </c>
      <c r="H312" s="9" t="s">
        <v>283</v>
      </c>
      <c r="I312" s="11">
        <v>347000</v>
      </c>
      <c r="J312" s="11"/>
      <c r="K312" s="11"/>
      <c r="L312" s="11"/>
      <c r="M312" s="11"/>
      <c r="N312" s="11"/>
      <c r="O312" s="11"/>
      <c r="P312" s="25"/>
      <c r="Q312" s="11"/>
      <c r="R312" s="11">
        <v>347000</v>
      </c>
      <c r="S312" s="11">
        <v>347000</v>
      </c>
      <c r="T312" s="11"/>
      <c r="U312" s="11"/>
      <c r="V312" s="11"/>
      <c r="W312" s="11"/>
    </row>
    <row r="313" ht="18.75" customHeight="1" spans="1:23">
      <c r="A313" s="9" t="s">
        <v>228</v>
      </c>
      <c r="B313" s="9" t="s">
        <v>374</v>
      </c>
      <c r="C313" s="10" t="s">
        <v>373</v>
      </c>
      <c r="D313" s="9" t="s">
        <v>56</v>
      </c>
      <c r="E313" s="9" t="s">
        <v>89</v>
      </c>
      <c r="F313" s="9" t="s">
        <v>90</v>
      </c>
      <c r="G313" s="9" t="s">
        <v>282</v>
      </c>
      <c r="H313" s="9" t="s">
        <v>283</v>
      </c>
      <c r="I313" s="11">
        <v>191800</v>
      </c>
      <c r="J313" s="11"/>
      <c r="K313" s="11"/>
      <c r="L313" s="11"/>
      <c r="M313" s="11"/>
      <c r="N313" s="11"/>
      <c r="O313" s="11"/>
      <c r="P313" s="25"/>
      <c r="Q313" s="11"/>
      <c r="R313" s="11">
        <v>191800</v>
      </c>
      <c r="S313" s="11">
        <v>191800</v>
      </c>
      <c r="T313" s="11"/>
      <c r="U313" s="11"/>
      <c r="V313" s="11"/>
      <c r="W313" s="11"/>
    </row>
    <row r="314" ht="18.75" customHeight="1" spans="1:23">
      <c r="A314" s="9" t="s">
        <v>228</v>
      </c>
      <c r="B314" s="9" t="s">
        <v>374</v>
      </c>
      <c r="C314" s="10" t="s">
        <v>373</v>
      </c>
      <c r="D314" s="9" t="s">
        <v>56</v>
      </c>
      <c r="E314" s="9" t="s">
        <v>89</v>
      </c>
      <c r="F314" s="9" t="s">
        <v>90</v>
      </c>
      <c r="G314" s="9" t="s">
        <v>284</v>
      </c>
      <c r="H314" s="9" t="s">
        <v>285</v>
      </c>
      <c r="I314" s="11">
        <v>2883700</v>
      </c>
      <c r="J314" s="11"/>
      <c r="K314" s="11"/>
      <c r="L314" s="11"/>
      <c r="M314" s="11"/>
      <c r="N314" s="11"/>
      <c r="O314" s="11"/>
      <c r="P314" s="25"/>
      <c r="Q314" s="11"/>
      <c r="R314" s="11">
        <v>2883700</v>
      </c>
      <c r="S314" s="11">
        <v>2883700</v>
      </c>
      <c r="T314" s="11"/>
      <c r="U314" s="11"/>
      <c r="V314" s="11"/>
      <c r="W314" s="11"/>
    </row>
    <row r="315" ht="18.75" customHeight="1" spans="1:23">
      <c r="A315" s="9" t="s">
        <v>228</v>
      </c>
      <c r="B315" s="9" t="s">
        <v>374</v>
      </c>
      <c r="C315" s="10" t="s">
        <v>373</v>
      </c>
      <c r="D315" s="9" t="s">
        <v>56</v>
      </c>
      <c r="E315" s="9" t="s">
        <v>89</v>
      </c>
      <c r="F315" s="9" t="s">
        <v>90</v>
      </c>
      <c r="G315" s="9" t="s">
        <v>286</v>
      </c>
      <c r="H315" s="9" t="s">
        <v>287</v>
      </c>
      <c r="I315" s="11">
        <v>500000</v>
      </c>
      <c r="J315" s="11"/>
      <c r="K315" s="11"/>
      <c r="L315" s="11"/>
      <c r="M315" s="11"/>
      <c r="N315" s="11"/>
      <c r="O315" s="11"/>
      <c r="P315" s="25"/>
      <c r="Q315" s="11"/>
      <c r="R315" s="11">
        <v>500000</v>
      </c>
      <c r="S315" s="11">
        <v>500000</v>
      </c>
      <c r="T315" s="11"/>
      <c r="U315" s="11"/>
      <c r="V315" s="11"/>
      <c r="W315" s="11"/>
    </row>
    <row r="316" ht="18.75" customHeight="1" spans="1:23">
      <c r="A316" s="12" t="s">
        <v>32</v>
      </c>
      <c r="B316" s="12"/>
      <c r="C316" s="12"/>
      <c r="D316" s="12"/>
      <c r="E316" s="12"/>
      <c r="F316" s="12"/>
      <c r="G316" s="12"/>
      <c r="H316" s="12"/>
      <c r="I316" s="11">
        <v>319592368.38</v>
      </c>
      <c r="J316" s="11">
        <v>2718806.38</v>
      </c>
      <c r="K316" s="11">
        <v>2718806.38</v>
      </c>
      <c r="L316" s="11"/>
      <c r="M316" s="11"/>
      <c r="N316" s="11"/>
      <c r="O316" s="11"/>
      <c r="P316" s="11"/>
      <c r="Q316" s="11"/>
      <c r="R316" s="11">
        <v>316873562</v>
      </c>
      <c r="S316" s="11">
        <v>316792562</v>
      </c>
      <c r="T316" s="11"/>
      <c r="U316" s="11"/>
      <c r="V316" s="11"/>
      <c r="W316" s="11">
        <v>81000</v>
      </c>
    </row>
  </sheetData>
  <mergeCells count="28">
    <mergeCell ref="A3:W3"/>
    <mergeCell ref="A4:H4"/>
    <mergeCell ref="J5:M5"/>
    <mergeCell ref="N5:P5"/>
    <mergeCell ref="R5:W5"/>
    <mergeCell ref="A316:H31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39"/>
  <sheetViews>
    <sheetView showZeros="0" workbookViewId="0">
      <pane ySplit="1" topLeftCell="A334" activePane="bottomLeft" state="frozen"/>
      <selection/>
      <selection pane="bottomLeft" activeCell="F67" sqref="F67"/>
    </sheetView>
  </sheetViews>
  <sheetFormatPr defaultColWidth="8.85" defaultRowHeight="15" customHeight="1"/>
  <cols>
    <col min="1" max="1" width="44.4166666666667" customWidth="1"/>
    <col min="2" max="2" width="58.75" customWidth="1"/>
    <col min="3" max="4" width="13.8416666666667" customWidth="1"/>
    <col min="5" max="5" width="29.625" customWidth="1"/>
    <col min="6" max="6" width="10" customWidth="1"/>
    <col min="7" max="7" width="14.75" customWidth="1"/>
    <col min="8" max="8" width="10" customWidth="1"/>
    <col min="9" max="9" width="13.7" customWidth="1"/>
    <col min="10" max="10" width="29.875" customWidth="1"/>
  </cols>
  <sheetData>
    <row r="1" customHeight="1" spans="1:10">
      <c r="A1" s="32"/>
      <c r="B1" s="32"/>
      <c r="C1" s="32"/>
      <c r="D1" s="32"/>
      <c r="E1" s="32"/>
      <c r="F1" s="32"/>
      <c r="G1" s="32"/>
      <c r="H1" s="32"/>
      <c r="I1" s="32"/>
      <c r="J1" s="32"/>
    </row>
    <row r="2" customHeight="1" spans="1:10">
      <c r="A2" s="22" t="s">
        <v>377</v>
      </c>
      <c r="B2" s="22"/>
      <c r="C2" s="22"/>
      <c r="D2" s="22"/>
      <c r="E2" s="22"/>
      <c r="F2" s="22"/>
      <c r="G2" s="22"/>
      <c r="H2" s="22"/>
      <c r="I2" s="22"/>
      <c r="J2" s="22"/>
    </row>
    <row r="3" ht="45" customHeight="1" spans="1:10">
      <c r="A3" s="33" t="s">
        <v>378</v>
      </c>
      <c r="B3" s="33"/>
      <c r="C3" s="33"/>
      <c r="D3" s="33"/>
      <c r="E3" s="33"/>
      <c r="F3" s="33"/>
      <c r="G3" s="33"/>
      <c r="H3" s="33"/>
      <c r="I3" s="33"/>
      <c r="J3" s="33"/>
    </row>
    <row r="4" ht="20.25" customHeight="1" spans="1:10">
      <c r="A4" s="21" t="str">
        <f>"单位名称："&amp;"玉溪市江川区医共体总医院"</f>
        <v>单位名称：玉溪市江川区医共体总医院</v>
      </c>
      <c r="B4" s="21"/>
      <c r="C4" s="21"/>
      <c r="D4" s="21"/>
      <c r="E4" s="21"/>
      <c r="F4" s="21"/>
      <c r="G4" s="21"/>
      <c r="H4" s="21"/>
      <c r="I4" s="21"/>
      <c r="J4" s="21"/>
    </row>
    <row r="5" ht="20.25" customHeight="1" spans="1:10">
      <c r="A5" s="34" t="s">
        <v>379</v>
      </c>
      <c r="B5" s="34" t="s">
        <v>380</v>
      </c>
      <c r="C5" s="34" t="s">
        <v>381</v>
      </c>
      <c r="D5" s="34" t="s">
        <v>382</v>
      </c>
      <c r="E5" s="34" t="s">
        <v>383</v>
      </c>
      <c r="F5" s="34" t="s">
        <v>384</v>
      </c>
      <c r="G5" s="34" t="s">
        <v>385</v>
      </c>
      <c r="H5" s="34" t="s">
        <v>386</v>
      </c>
      <c r="I5" s="34" t="s">
        <v>387</v>
      </c>
      <c r="J5" s="34" t="s">
        <v>388</v>
      </c>
    </row>
    <row r="6" ht="46.5" customHeight="1" spans="1:10">
      <c r="A6" s="34"/>
      <c r="B6" s="34"/>
      <c r="C6" s="34"/>
      <c r="D6" s="34"/>
      <c r="E6" s="34"/>
      <c r="F6" s="34"/>
      <c r="G6" s="34"/>
      <c r="H6" s="34"/>
      <c r="I6" s="34"/>
      <c r="J6" s="34"/>
    </row>
    <row r="7" ht="20.25" customHeight="1" spans="1:10">
      <c r="A7" s="35">
        <v>1</v>
      </c>
      <c r="B7" s="35">
        <v>2</v>
      </c>
      <c r="C7" s="35">
        <v>3</v>
      </c>
      <c r="D7" s="35">
        <v>4</v>
      </c>
      <c r="E7" s="35">
        <v>5</v>
      </c>
      <c r="F7" s="35">
        <v>6</v>
      </c>
      <c r="G7" s="35">
        <v>7</v>
      </c>
      <c r="H7" s="35">
        <v>8</v>
      </c>
      <c r="I7" s="35">
        <v>9</v>
      </c>
      <c r="J7" s="35">
        <v>10</v>
      </c>
    </row>
    <row r="8" ht="20.25" customHeight="1" spans="1:10">
      <c r="A8" t="s">
        <v>56</v>
      </c>
      <c r="B8" s="25"/>
      <c r="C8" s="25"/>
      <c r="E8" s="40"/>
      <c r="F8" s="40"/>
      <c r="G8" s="40"/>
      <c r="H8" s="40"/>
      <c r="I8" s="40"/>
      <c r="J8" s="40"/>
    </row>
    <row r="9" ht="105" customHeight="1" spans="1:10">
      <c r="A9" s="52" t="s">
        <v>351</v>
      </c>
      <c r="B9" s="25" t="s">
        <v>389</v>
      </c>
      <c r="C9" s="26"/>
      <c r="D9" s="26"/>
      <c r="E9" s="40"/>
      <c r="F9" s="40"/>
      <c r="G9" s="40"/>
      <c r="H9" s="40"/>
      <c r="I9" s="40"/>
      <c r="J9" s="40"/>
    </row>
    <row r="10" ht="20.25" customHeight="1" spans="1:10">
      <c r="A10" s="25"/>
      <c r="B10" s="25"/>
      <c r="C10" s="25" t="s">
        <v>390</v>
      </c>
      <c r="D10" s="53" t="s">
        <v>391</v>
      </c>
      <c r="E10" s="54" t="s">
        <v>392</v>
      </c>
      <c r="F10" s="41" t="s">
        <v>393</v>
      </c>
      <c r="G10" s="26" t="s">
        <v>394</v>
      </c>
      <c r="H10" s="41" t="s">
        <v>395</v>
      </c>
      <c r="I10" s="41" t="s">
        <v>396</v>
      </c>
      <c r="J10" s="54" t="s">
        <v>392</v>
      </c>
    </row>
    <row r="11" ht="44" customHeight="1" spans="1:10">
      <c r="A11" s="25"/>
      <c r="B11" s="25"/>
      <c r="C11" s="25" t="s">
        <v>390</v>
      </c>
      <c r="D11" s="53" t="s">
        <v>397</v>
      </c>
      <c r="E11" s="54" t="s">
        <v>398</v>
      </c>
      <c r="F11" s="41" t="s">
        <v>399</v>
      </c>
      <c r="G11" s="26" t="s">
        <v>400</v>
      </c>
      <c r="H11" s="41" t="s">
        <v>401</v>
      </c>
      <c r="I11" s="41" t="s">
        <v>396</v>
      </c>
      <c r="J11" s="54" t="s">
        <v>402</v>
      </c>
    </row>
    <row r="12" ht="30" customHeight="1" spans="1:10">
      <c r="A12" s="25"/>
      <c r="B12" s="25"/>
      <c r="C12" s="25" t="s">
        <v>390</v>
      </c>
      <c r="D12" s="53" t="s">
        <v>403</v>
      </c>
      <c r="E12" s="54" t="s">
        <v>404</v>
      </c>
      <c r="F12" s="41" t="s">
        <v>393</v>
      </c>
      <c r="G12" s="26" t="s">
        <v>404</v>
      </c>
      <c r="H12" s="41" t="s">
        <v>405</v>
      </c>
      <c r="I12" s="41" t="s">
        <v>396</v>
      </c>
      <c r="J12" s="54" t="s">
        <v>404</v>
      </c>
    </row>
    <row r="13" ht="20.25" customHeight="1" spans="1:10">
      <c r="A13" s="25"/>
      <c r="B13" s="25"/>
      <c r="C13" s="25" t="s">
        <v>390</v>
      </c>
      <c r="D13" s="53" t="s">
        <v>406</v>
      </c>
      <c r="E13" s="54" t="s">
        <v>407</v>
      </c>
      <c r="F13" s="41" t="s">
        <v>399</v>
      </c>
      <c r="G13" s="26" t="s">
        <v>408</v>
      </c>
      <c r="H13" s="41" t="s">
        <v>401</v>
      </c>
      <c r="I13" s="41" t="s">
        <v>396</v>
      </c>
      <c r="J13" s="54" t="s">
        <v>409</v>
      </c>
    </row>
    <row r="14" ht="32" customHeight="1" spans="1:10">
      <c r="A14" s="25"/>
      <c r="B14" s="25"/>
      <c r="C14" s="25" t="s">
        <v>410</v>
      </c>
      <c r="D14" s="53" t="s">
        <v>411</v>
      </c>
      <c r="E14" s="54" t="s">
        <v>412</v>
      </c>
      <c r="F14" s="41" t="s">
        <v>399</v>
      </c>
      <c r="G14" s="26" t="s">
        <v>400</v>
      </c>
      <c r="H14" s="41" t="s">
        <v>401</v>
      </c>
      <c r="I14" s="41" t="s">
        <v>396</v>
      </c>
      <c r="J14" s="54" t="s">
        <v>413</v>
      </c>
    </row>
    <row r="15" ht="20.25" customHeight="1" spans="1:10">
      <c r="A15" s="25"/>
      <c r="B15" s="25"/>
      <c r="C15" s="25" t="s">
        <v>414</v>
      </c>
      <c r="D15" s="53" t="s">
        <v>415</v>
      </c>
      <c r="E15" s="54" t="s">
        <v>416</v>
      </c>
      <c r="F15" s="41" t="s">
        <v>399</v>
      </c>
      <c r="G15" s="26" t="s">
        <v>400</v>
      </c>
      <c r="H15" s="41" t="s">
        <v>401</v>
      </c>
      <c r="I15" s="41" t="s">
        <v>396</v>
      </c>
      <c r="J15" s="54" t="s">
        <v>417</v>
      </c>
    </row>
    <row r="16" ht="67" customHeight="1" spans="1:10">
      <c r="A16" s="52" t="s">
        <v>332</v>
      </c>
      <c r="B16" s="25" t="s">
        <v>418</v>
      </c>
      <c r="C16" s="25"/>
      <c r="D16" s="25"/>
      <c r="E16" s="25"/>
      <c r="F16" s="25"/>
      <c r="G16" s="25"/>
      <c r="H16" s="25"/>
      <c r="I16" s="25"/>
      <c r="J16" s="25"/>
    </row>
    <row r="17" ht="20.25" customHeight="1" spans="1:10">
      <c r="A17" s="25"/>
      <c r="B17" s="25"/>
      <c r="C17" s="25" t="s">
        <v>390</v>
      </c>
      <c r="D17" s="53" t="s">
        <v>391</v>
      </c>
      <c r="E17" s="54" t="s">
        <v>419</v>
      </c>
      <c r="F17" s="41" t="s">
        <v>393</v>
      </c>
      <c r="G17" s="26" t="s">
        <v>420</v>
      </c>
      <c r="H17" s="41" t="s">
        <v>421</v>
      </c>
      <c r="I17" s="41" t="s">
        <v>396</v>
      </c>
      <c r="J17" s="54" t="s">
        <v>422</v>
      </c>
    </row>
    <row r="18" ht="20.25" customHeight="1" spans="1:10">
      <c r="A18" s="25"/>
      <c r="B18" s="25"/>
      <c r="C18" s="25" t="s">
        <v>390</v>
      </c>
      <c r="D18" s="53" t="s">
        <v>397</v>
      </c>
      <c r="E18" s="54" t="s">
        <v>423</v>
      </c>
      <c r="F18" s="41" t="s">
        <v>424</v>
      </c>
      <c r="G18" s="26" t="s">
        <v>425</v>
      </c>
      <c r="H18" s="41"/>
      <c r="I18" s="41" t="s">
        <v>426</v>
      </c>
      <c r="J18" s="54" t="s">
        <v>427</v>
      </c>
    </row>
    <row r="19" ht="20.25" customHeight="1" spans="1:10">
      <c r="A19" s="25"/>
      <c r="B19" s="25"/>
      <c r="C19" s="25" t="s">
        <v>390</v>
      </c>
      <c r="D19" s="53" t="s">
        <v>403</v>
      </c>
      <c r="E19" s="54" t="s">
        <v>407</v>
      </c>
      <c r="F19" s="41" t="s">
        <v>428</v>
      </c>
      <c r="G19" s="26" t="s">
        <v>429</v>
      </c>
      <c r="H19" s="41"/>
      <c r="I19" s="41" t="s">
        <v>426</v>
      </c>
      <c r="J19" s="54" t="s">
        <v>430</v>
      </c>
    </row>
    <row r="20" ht="20.25" customHeight="1" spans="1:10">
      <c r="A20" s="25"/>
      <c r="B20" s="25"/>
      <c r="C20" s="25" t="s">
        <v>410</v>
      </c>
      <c r="D20" s="53" t="s">
        <v>431</v>
      </c>
      <c r="E20" s="54" t="s">
        <v>432</v>
      </c>
      <c r="F20" s="41" t="s">
        <v>393</v>
      </c>
      <c r="G20" s="26" t="s">
        <v>433</v>
      </c>
      <c r="H20" s="41"/>
      <c r="I20" s="41" t="s">
        <v>426</v>
      </c>
      <c r="J20" s="54" t="s">
        <v>434</v>
      </c>
    </row>
    <row r="21" ht="20.25" customHeight="1" spans="1:10">
      <c r="A21" s="25"/>
      <c r="B21" s="25"/>
      <c r="C21" s="25" t="s">
        <v>414</v>
      </c>
      <c r="D21" s="53" t="s">
        <v>415</v>
      </c>
      <c r="E21" s="54" t="s">
        <v>435</v>
      </c>
      <c r="F21" s="41" t="s">
        <v>424</v>
      </c>
      <c r="G21" s="26" t="s">
        <v>408</v>
      </c>
      <c r="H21" s="41" t="s">
        <v>401</v>
      </c>
      <c r="I21" s="41" t="s">
        <v>426</v>
      </c>
      <c r="J21" s="54" t="s">
        <v>436</v>
      </c>
    </row>
    <row r="22" ht="72" customHeight="1" spans="1:10">
      <c r="A22" s="52" t="s">
        <v>251</v>
      </c>
      <c r="B22" s="25" t="s">
        <v>437</v>
      </c>
      <c r="C22" s="25"/>
      <c r="D22" s="25"/>
      <c r="E22" s="25"/>
      <c r="F22" s="25"/>
      <c r="G22" s="25"/>
      <c r="H22" s="25"/>
      <c r="I22" s="25"/>
      <c r="J22" s="25"/>
    </row>
    <row r="23" ht="20.25" customHeight="1" spans="1:10">
      <c r="A23" s="25"/>
      <c r="B23" s="25"/>
      <c r="C23" s="25" t="s">
        <v>390</v>
      </c>
      <c r="D23" s="53" t="s">
        <v>391</v>
      </c>
      <c r="E23" s="54" t="s">
        <v>438</v>
      </c>
      <c r="F23" s="41" t="s">
        <v>424</v>
      </c>
      <c r="G23" s="26" t="s">
        <v>439</v>
      </c>
      <c r="H23" s="41" t="s">
        <v>401</v>
      </c>
      <c r="I23" s="41" t="s">
        <v>396</v>
      </c>
      <c r="J23" s="54" t="s">
        <v>440</v>
      </c>
    </row>
    <row r="24" ht="20.25" customHeight="1" spans="1:10">
      <c r="A24" s="25"/>
      <c r="B24" s="25"/>
      <c r="C24" s="25" t="s">
        <v>390</v>
      </c>
      <c r="D24" s="53" t="s">
        <v>391</v>
      </c>
      <c r="E24" s="54" t="s">
        <v>441</v>
      </c>
      <c r="F24" s="41" t="s">
        <v>424</v>
      </c>
      <c r="G24" s="26" t="s">
        <v>439</v>
      </c>
      <c r="H24" s="41" t="s">
        <v>401</v>
      </c>
      <c r="I24" s="41" t="s">
        <v>396</v>
      </c>
      <c r="J24" s="54" t="s">
        <v>442</v>
      </c>
    </row>
    <row r="25" ht="20.25" customHeight="1" spans="1:10">
      <c r="A25" s="25"/>
      <c r="B25" s="25"/>
      <c r="C25" s="25" t="s">
        <v>390</v>
      </c>
      <c r="D25" s="53" t="s">
        <v>391</v>
      </c>
      <c r="E25" s="54" t="s">
        <v>443</v>
      </c>
      <c r="F25" s="41" t="s">
        <v>424</v>
      </c>
      <c r="G25" s="26" t="s">
        <v>439</v>
      </c>
      <c r="H25" s="41" t="s">
        <v>401</v>
      </c>
      <c r="I25" s="41" t="s">
        <v>396</v>
      </c>
      <c r="J25" s="54" t="s">
        <v>444</v>
      </c>
    </row>
    <row r="26" ht="20.25" customHeight="1" spans="1:10">
      <c r="A26" s="25"/>
      <c r="B26" s="25"/>
      <c r="C26" s="25" t="s">
        <v>390</v>
      </c>
      <c r="D26" s="53" t="s">
        <v>391</v>
      </c>
      <c r="E26" s="54" t="s">
        <v>445</v>
      </c>
      <c r="F26" s="41" t="s">
        <v>424</v>
      </c>
      <c r="G26" s="26" t="s">
        <v>439</v>
      </c>
      <c r="H26" s="41" t="s">
        <v>401</v>
      </c>
      <c r="I26" s="41" t="s">
        <v>396</v>
      </c>
      <c r="J26" s="54" t="s">
        <v>446</v>
      </c>
    </row>
    <row r="27" ht="42" customHeight="1" spans="1:10">
      <c r="A27" s="25"/>
      <c r="B27" s="25"/>
      <c r="C27" s="25" t="s">
        <v>390</v>
      </c>
      <c r="D27" s="53" t="s">
        <v>391</v>
      </c>
      <c r="E27" s="54" t="s">
        <v>447</v>
      </c>
      <c r="F27" s="41" t="s">
        <v>424</v>
      </c>
      <c r="G27" s="26" t="s">
        <v>439</v>
      </c>
      <c r="H27" s="41" t="s">
        <v>401</v>
      </c>
      <c r="I27" s="41" t="s">
        <v>396</v>
      </c>
      <c r="J27" s="54" t="s">
        <v>448</v>
      </c>
    </row>
    <row r="28" ht="20.25" customHeight="1" spans="1:10">
      <c r="A28" s="25"/>
      <c r="B28" s="25"/>
      <c r="C28" s="25" t="s">
        <v>410</v>
      </c>
      <c r="D28" s="53" t="s">
        <v>449</v>
      </c>
      <c r="E28" s="54" t="s">
        <v>450</v>
      </c>
      <c r="F28" s="41" t="s">
        <v>393</v>
      </c>
      <c r="G28" s="26" t="s">
        <v>451</v>
      </c>
      <c r="H28" s="41" t="s">
        <v>405</v>
      </c>
      <c r="I28" s="41" t="s">
        <v>396</v>
      </c>
      <c r="J28" s="54" t="s">
        <v>452</v>
      </c>
    </row>
    <row r="29" ht="32" customHeight="1" spans="1:10">
      <c r="A29" s="25"/>
      <c r="B29" s="25"/>
      <c r="C29" s="25" t="s">
        <v>414</v>
      </c>
      <c r="D29" s="53" t="s">
        <v>415</v>
      </c>
      <c r="E29" s="54" t="s">
        <v>453</v>
      </c>
      <c r="F29" s="41" t="s">
        <v>424</v>
      </c>
      <c r="G29" s="26" t="s">
        <v>400</v>
      </c>
      <c r="H29" s="41" t="s">
        <v>401</v>
      </c>
      <c r="I29" s="41" t="s">
        <v>396</v>
      </c>
      <c r="J29" s="54" t="s">
        <v>454</v>
      </c>
    </row>
    <row r="30" ht="39" customHeight="1" spans="1:10">
      <c r="A30" s="52" t="s">
        <v>249</v>
      </c>
      <c r="B30" s="25" t="s">
        <v>455</v>
      </c>
      <c r="C30" s="25"/>
      <c r="D30" s="25"/>
      <c r="E30" s="25"/>
      <c r="F30" s="25"/>
      <c r="G30" s="25"/>
      <c r="H30" s="25"/>
      <c r="I30" s="25"/>
      <c r="J30" s="25"/>
    </row>
    <row r="31" ht="20.25" customHeight="1" spans="1:10">
      <c r="A31" s="25"/>
      <c r="B31" s="25"/>
      <c r="C31" s="25" t="s">
        <v>390</v>
      </c>
      <c r="D31" s="53" t="s">
        <v>391</v>
      </c>
      <c r="E31" s="54" t="s">
        <v>456</v>
      </c>
      <c r="F31" s="41" t="s">
        <v>424</v>
      </c>
      <c r="G31" s="26" t="s">
        <v>457</v>
      </c>
      <c r="H31" s="41" t="s">
        <v>401</v>
      </c>
      <c r="I31" s="41" t="s">
        <v>396</v>
      </c>
      <c r="J31" s="54" t="s">
        <v>456</v>
      </c>
    </row>
    <row r="32" ht="20.25" customHeight="1" spans="1:10">
      <c r="A32" s="25"/>
      <c r="B32" s="25"/>
      <c r="C32" s="25" t="s">
        <v>390</v>
      </c>
      <c r="D32" s="53" t="s">
        <v>397</v>
      </c>
      <c r="E32" s="54" t="s">
        <v>458</v>
      </c>
      <c r="F32" s="41" t="s">
        <v>424</v>
      </c>
      <c r="G32" s="26" t="s">
        <v>459</v>
      </c>
      <c r="H32" s="41" t="s">
        <v>401</v>
      </c>
      <c r="I32" s="41" t="s">
        <v>396</v>
      </c>
      <c r="J32" s="54" t="s">
        <v>458</v>
      </c>
    </row>
    <row r="33" ht="38" customHeight="1" spans="1:10">
      <c r="A33" s="25"/>
      <c r="B33" s="25"/>
      <c r="C33" s="25" t="s">
        <v>390</v>
      </c>
      <c r="D33" s="53" t="s">
        <v>406</v>
      </c>
      <c r="E33" s="54" t="s">
        <v>407</v>
      </c>
      <c r="F33" s="41" t="s">
        <v>393</v>
      </c>
      <c r="G33" s="26" t="s">
        <v>460</v>
      </c>
      <c r="H33" s="41" t="s">
        <v>395</v>
      </c>
      <c r="I33" s="41" t="s">
        <v>396</v>
      </c>
      <c r="J33" s="54" t="s">
        <v>407</v>
      </c>
    </row>
    <row r="34" ht="26" customHeight="1" spans="1:10">
      <c r="A34" s="25"/>
      <c r="B34" s="25"/>
      <c r="C34" s="25" t="s">
        <v>410</v>
      </c>
      <c r="D34" s="53" t="s">
        <v>449</v>
      </c>
      <c r="E34" s="54" t="s">
        <v>461</v>
      </c>
      <c r="F34" s="41" t="s">
        <v>424</v>
      </c>
      <c r="G34" s="26" t="s">
        <v>462</v>
      </c>
      <c r="H34" s="41" t="s">
        <v>463</v>
      </c>
      <c r="I34" s="41" t="s">
        <v>396</v>
      </c>
      <c r="J34" s="54" t="s">
        <v>464</v>
      </c>
    </row>
    <row r="35" ht="20.25" customHeight="1" spans="1:10">
      <c r="A35" s="25"/>
      <c r="B35" s="25"/>
      <c r="C35" s="25" t="s">
        <v>414</v>
      </c>
      <c r="D35" s="53" t="s">
        <v>415</v>
      </c>
      <c r="E35" s="54" t="s">
        <v>465</v>
      </c>
      <c r="F35" s="41" t="s">
        <v>424</v>
      </c>
      <c r="G35" s="26" t="s">
        <v>459</v>
      </c>
      <c r="H35" s="41" t="s">
        <v>401</v>
      </c>
      <c r="I35" s="41" t="s">
        <v>396</v>
      </c>
      <c r="J35" s="54" t="s">
        <v>465</v>
      </c>
    </row>
    <row r="36" ht="198" customHeight="1" spans="1:10">
      <c r="A36" s="52" t="s">
        <v>344</v>
      </c>
      <c r="B36" s="25" t="s">
        <v>466</v>
      </c>
      <c r="C36" s="25"/>
      <c r="D36" s="25"/>
      <c r="E36" s="25"/>
      <c r="F36" s="25"/>
      <c r="G36" s="25"/>
      <c r="H36" s="25"/>
      <c r="I36" s="25"/>
      <c r="J36" s="25"/>
    </row>
    <row r="37" ht="20.25" customHeight="1" spans="1:10">
      <c r="A37" s="25"/>
      <c r="B37" s="25"/>
      <c r="C37" s="25" t="s">
        <v>390</v>
      </c>
      <c r="D37" s="53" t="s">
        <v>391</v>
      </c>
      <c r="E37" s="54" t="s">
        <v>456</v>
      </c>
      <c r="F37" s="41" t="s">
        <v>424</v>
      </c>
      <c r="G37" s="26" t="s">
        <v>467</v>
      </c>
      <c r="H37" s="41" t="s">
        <v>401</v>
      </c>
      <c r="I37" s="41" t="s">
        <v>396</v>
      </c>
      <c r="J37" s="54" t="s">
        <v>468</v>
      </c>
    </row>
    <row r="38" ht="20.25" customHeight="1" spans="1:10">
      <c r="A38" s="25"/>
      <c r="B38" s="25"/>
      <c r="C38" s="25" t="s">
        <v>390</v>
      </c>
      <c r="D38" s="53" t="s">
        <v>397</v>
      </c>
      <c r="E38" s="54" t="s">
        <v>469</v>
      </c>
      <c r="F38" s="41" t="s">
        <v>393</v>
      </c>
      <c r="G38" s="26" t="s">
        <v>470</v>
      </c>
      <c r="H38" s="41"/>
      <c r="I38" s="41" t="s">
        <v>426</v>
      </c>
      <c r="J38" s="54" t="s">
        <v>471</v>
      </c>
    </row>
    <row r="39" ht="20.25" customHeight="1" spans="1:10">
      <c r="A39" s="25"/>
      <c r="B39" s="25"/>
      <c r="C39" s="25" t="s">
        <v>390</v>
      </c>
      <c r="D39" s="53" t="s">
        <v>397</v>
      </c>
      <c r="E39" s="54" t="s">
        <v>472</v>
      </c>
      <c r="F39" s="41" t="s">
        <v>424</v>
      </c>
      <c r="G39" s="26" t="s">
        <v>457</v>
      </c>
      <c r="H39" s="41" t="s">
        <v>401</v>
      </c>
      <c r="I39" s="41" t="s">
        <v>396</v>
      </c>
      <c r="J39" s="54" t="s">
        <v>473</v>
      </c>
    </row>
    <row r="40" ht="20.25" customHeight="1" spans="1:10">
      <c r="A40" s="25"/>
      <c r="B40" s="25"/>
      <c r="C40" s="25" t="s">
        <v>410</v>
      </c>
      <c r="D40" s="53" t="s">
        <v>449</v>
      </c>
      <c r="E40" s="54" t="s">
        <v>474</v>
      </c>
      <c r="F40" s="41" t="s">
        <v>424</v>
      </c>
      <c r="G40" s="26" t="s">
        <v>420</v>
      </c>
      <c r="H40" s="41" t="s">
        <v>405</v>
      </c>
      <c r="I40" s="41" t="s">
        <v>396</v>
      </c>
      <c r="J40" s="54" t="s">
        <v>475</v>
      </c>
    </row>
    <row r="41" ht="20.25" customHeight="1" spans="1:10">
      <c r="A41" s="25"/>
      <c r="B41" s="25"/>
      <c r="C41" s="25" t="s">
        <v>414</v>
      </c>
      <c r="D41" s="53" t="s">
        <v>415</v>
      </c>
      <c r="E41" s="54" t="s">
        <v>476</v>
      </c>
      <c r="F41" s="41" t="s">
        <v>424</v>
      </c>
      <c r="G41" s="26" t="s">
        <v>408</v>
      </c>
      <c r="H41" s="41" t="s">
        <v>401</v>
      </c>
      <c r="I41" s="41" t="s">
        <v>396</v>
      </c>
      <c r="J41" s="54" t="s">
        <v>477</v>
      </c>
    </row>
    <row r="42" ht="20.25" customHeight="1" spans="1:10">
      <c r="A42" s="52" t="s">
        <v>361</v>
      </c>
      <c r="B42" s="25" t="s">
        <v>320</v>
      </c>
      <c r="C42" s="25"/>
      <c r="D42" s="25"/>
      <c r="E42" s="25"/>
      <c r="F42" s="25"/>
      <c r="G42" s="25"/>
      <c r="H42" s="25"/>
      <c r="I42" s="25"/>
      <c r="J42" s="25"/>
    </row>
    <row r="43" ht="20.25" customHeight="1" spans="1:10">
      <c r="A43" s="25"/>
      <c r="B43" s="25"/>
      <c r="C43" s="25" t="s">
        <v>390</v>
      </c>
      <c r="D43" s="53" t="s">
        <v>391</v>
      </c>
      <c r="E43" s="54" t="s">
        <v>478</v>
      </c>
      <c r="F43" s="41" t="s">
        <v>424</v>
      </c>
      <c r="G43" s="26" t="s">
        <v>479</v>
      </c>
      <c r="H43" s="41" t="s">
        <v>395</v>
      </c>
      <c r="I43" s="41" t="s">
        <v>396</v>
      </c>
      <c r="J43" s="54" t="s">
        <v>478</v>
      </c>
    </row>
    <row r="44" ht="20.25" customHeight="1" spans="1:10">
      <c r="A44" s="25"/>
      <c r="B44" s="25"/>
      <c r="C44" s="25" t="s">
        <v>390</v>
      </c>
      <c r="D44" s="53" t="s">
        <v>403</v>
      </c>
      <c r="E44" s="54" t="s">
        <v>480</v>
      </c>
      <c r="F44" s="41" t="s">
        <v>393</v>
      </c>
      <c r="G44" s="26" t="s">
        <v>420</v>
      </c>
      <c r="H44" s="41" t="s">
        <v>405</v>
      </c>
      <c r="I44" s="41" t="s">
        <v>396</v>
      </c>
      <c r="J44" s="54" t="s">
        <v>481</v>
      </c>
    </row>
    <row r="45" ht="20.25" customHeight="1" spans="1:10">
      <c r="A45" s="25"/>
      <c r="B45" s="25"/>
      <c r="C45" s="25" t="s">
        <v>390</v>
      </c>
      <c r="D45" s="53" t="s">
        <v>406</v>
      </c>
      <c r="E45" s="54" t="s">
        <v>407</v>
      </c>
      <c r="F45" s="41" t="s">
        <v>428</v>
      </c>
      <c r="G45" s="26" t="s">
        <v>482</v>
      </c>
      <c r="H45" s="41" t="s">
        <v>401</v>
      </c>
      <c r="I45" s="41" t="s">
        <v>396</v>
      </c>
      <c r="J45" s="54" t="s">
        <v>407</v>
      </c>
    </row>
    <row r="46" ht="20.25" customHeight="1" spans="1:10">
      <c r="A46" s="25"/>
      <c r="B46" s="25"/>
      <c r="C46" s="25" t="s">
        <v>410</v>
      </c>
      <c r="D46" s="53" t="s">
        <v>449</v>
      </c>
      <c r="E46" s="54" t="s">
        <v>483</v>
      </c>
      <c r="F46" s="41" t="s">
        <v>424</v>
      </c>
      <c r="G46" s="26" t="s">
        <v>484</v>
      </c>
      <c r="H46" s="41" t="s">
        <v>401</v>
      </c>
      <c r="I46" s="41" t="s">
        <v>426</v>
      </c>
      <c r="J46" s="54" t="s">
        <v>483</v>
      </c>
    </row>
    <row r="47" ht="20.25" customHeight="1" spans="1:10">
      <c r="A47" s="25"/>
      <c r="B47" s="25"/>
      <c r="C47" s="25" t="s">
        <v>414</v>
      </c>
      <c r="D47" s="53" t="s">
        <v>415</v>
      </c>
      <c r="E47" s="54" t="s">
        <v>485</v>
      </c>
      <c r="F47" s="41" t="s">
        <v>424</v>
      </c>
      <c r="G47" s="26" t="s">
        <v>459</v>
      </c>
      <c r="H47" s="41" t="s">
        <v>401</v>
      </c>
      <c r="I47" s="41" t="s">
        <v>396</v>
      </c>
      <c r="J47" s="54" t="s">
        <v>485</v>
      </c>
    </row>
    <row r="48" ht="51" customHeight="1" spans="1:10">
      <c r="A48" s="52" t="s">
        <v>261</v>
      </c>
      <c r="B48" s="25" t="s">
        <v>486</v>
      </c>
      <c r="C48" s="25"/>
      <c r="D48" s="25"/>
      <c r="E48" s="25"/>
      <c r="F48" s="25"/>
      <c r="G48" s="25"/>
      <c r="H48" s="25"/>
      <c r="I48" s="25"/>
      <c r="J48" s="25"/>
    </row>
    <row r="49" ht="20.25" customHeight="1" spans="1:10">
      <c r="A49" s="25"/>
      <c r="B49" s="25"/>
      <c r="C49" s="25" t="s">
        <v>390</v>
      </c>
      <c r="D49" s="53" t="s">
        <v>391</v>
      </c>
      <c r="E49" s="54" t="s">
        <v>487</v>
      </c>
      <c r="F49" s="41" t="s">
        <v>393</v>
      </c>
      <c r="G49" s="26" t="s">
        <v>488</v>
      </c>
      <c r="H49" s="41" t="s">
        <v>489</v>
      </c>
      <c r="I49" s="41" t="s">
        <v>396</v>
      </c>
      <c r="J49" s="54" t="s">
        <v>490</v>
      </c>
    </row>
    <row r="50" ht="20.25" customHeight="1" spans="1:10">
      <c r="A50" s="25"/>
      <c r="B50" s="25"/>
      <c r="C50" s="25" t="s">
        <v>390</v>
      </c>
      <c r="D50" s="53" t="s">
        <v>391</v>
      </c>
      <c r="E50" s="54" t="s">
        <v>491</v>
      </c>
      <c r="F50" s="41" t="s">
        <v>428</v>
      </c>
      <c r="G50" s="26" t="s">
        <v>492</v>
      </c>
      <c r="H50" s="41" t="s">
        <v>493</v>
      </c>
      <c r="I50" s="41" t="s">
        <v>396</v>
      </c>
      <c r="J50" s="54" t="s">
        <v>494</v>
      </c>
    </row>
    <row r="51" ht="20.25" customHeight="1" spans="1:10">
      <c r="A51" s="25"/>
      <c r="B51" s="25"/>
      <c r="C51" s="25" t="s">
        <v>390</v>
      </c>
      <c r="D51" s="53" t="s">
        <v>391</v>
      </c>
      <c r="E51" s="54" t="s">
        <v>495</v>
      </c>
      <c r="F51" s="41" t="s">
        <v>428</v>
      </c>
      <c r="G51" s="26" t="s">
        <v>496</v>
      </c>
      <c r="H51" s="41" t="s">
        <v>493</v>
      </c>
      <c r="I51" s="41" t="s">
        <v>396</v>
      </c>
      <c r="J51" s="54" t="s">
        <v>497</v>
      </c>
    </row>
    <row r="52" ht="36" customHeight="1" spans="1:10">
      <c r="A52" s="25"/>
      <c r="B52" s="25"/>
      <c r="C52" s="25" t="s">
        <v>390</v>
      </c>
      <c r="D52" s="53" t="s">
        <v>391</v>
      </c>
      <c r="E52" s="54" t="s">
        <v>498</v>
      </c>
      <c r="F52" s="41" t="s">
        <v>424</v>
      </c>
      <c r="G52" s="26" t="s">
        <v>499</v>
      </c>
      <c r="H52" s="41" t="s">
        <v>401</v>
      </c>
      <c r="I52" s="41" t="s">
        <v>396</v>
      </c>
      <c r="J52" s="54" t="s">
        <v>500</v>
      </c>
    </row>
    <row r="53" ht="20.25" customHeight="1" spans="1:10">
      <c r="A53" s="25"/>
      <c r="B53" s="25"/>
      <c r="C53" s="25" t="s">
        <v>390</v>
      </c>
      <c r="D53" s="53" t="s">
        <v>397</v>
      </c>
      <c r="E53" s="54" t="s">
        <v>501</v>
      </c>
      <c r="F53" s="41" t="s">
        <v>424</v>
      </c>
      <c r="G53" s="26" t="s">
        <v>459</v>
      </c>
      <c r="H53" s="41" t="s">
        <v>401</v>
      </c>
      <c r="I53" s="41" t="s">
        <v>396</v>
      </c>
      <c r="J53" s="54" t="s">
        <v>502</v>
      </c>
    </row>
    <row r="54" ht="20.25" customHeight="1" spans="1:10">
      <c r="A54" s="25"/>
      <c r="B54" s="25"/>
      <c r="C54" s="25" t="s">
        <v>390</v>
      </c>
      <c r="D54" s="53" t="s">
        <v>397</v>
      </c>
      <c r="E54" s="54" t="s">
        <v>503</v>
      </c>
      <c r="F54" s="41" t="s">
        <v>424</v>
      </c>
      <c r="G54" s="26" t="s">
        <v>459</v>
      </c>
      <c r="H54" s="41" t="s">
        <v>401</v>
      </c>
      <c r="I54" s="41" t="s">
        <v>396</v>
      </c>
      <c r="J54" s="54" t="s">
        <v>504</v>
      </c>
    </row>
    <row r="55" ht="20.25" customHeight="1" spans="1:10">
      <c r="A55" s="25"/>
      <c r="B55" s="25"/>
      <c r="C55" s="25" t="s">
        <v>410</v>
      </c>
      <c r="D55" s="53" t="s">
        <v>449</v>
      </c>
      <c r="E55" s="54" t="s">
        <v>505</v>
      </c>
      <c r="F55" s="41" t="s">
        <v>393</v>
      </c>
      <c r="G55" s="26" t="s">
        <v>506</v>
      </c>
      <c r="H55" s="41" t="s">
        <v>405</v>
      </c>
      <c r="I55" s="41" t="s">
        <v>396</v>
      </c>
      <c r="J55" s="54" t="s">
        <v>507</v>
      </c>
    </row>
    <row r="56" ht="20.25" customHeight="1" spans="1:10">
      <c r="A56" s="25"/>
      <c r="B56" s="25"/>
      <c r="C56" s="25" t="s">
        <v>414</v>
      </c>
      <c r="D56" s="53" t="s">
        <v>415</v>
      </c>
      <c r="E56" s="54" t="s">
        <v>508</v>
      </c>
      <c r="F56" s="41" t="s">
        <v>424</v>
      </c>
      <c r="G56" s="26" t="s">
        <v>457</v>
      </c>
      <c r="H56" s="41" t="s">
        <v>401</v>
      </c>
      <c r="I56" s="41" t="s">
        <v>396</v>
      </c>
      <c r="J56" s="54" t="s">
        <v>509</v>
      </c>
    </row>
    <row r="57" ht="198" customHeight="1" spans="1:10">
      <c r="A57" s="52" t="s">
        <v>342</v>
      </c>
      <c r="B57" s="25" t="s">
        <v>510</v>
      </c>
      <c r="C57" s="25"/>
      <c r="D57" s="25"/>
      <c r="E57" s="25"/>
      <c r="F57" s="25"/>
      <c r="G57" s="25"/>
      <c r="H57" s="25"/>
      <c r="I57" s="25"/>
      <c r="J57" s="25"/>
    </row>
    <row r="58" ht="20.25" customHeight="1" spans="1:10">
      <c r="A58" s="25"/>
      <c r="B58" s="25"/>
      <c r="C58" s="25" t="s">
        <v>390</v>
      </c>
      <c r="D58" s="53" t="s">
        <v>397</v>
      </c>
      <c r="E58" s="54" t="s">
        <v>511</v>
      </c>
      <c r="F58" s="41" t="s">
        <v>424</v>
      </c>
      <c r="G58" s="26" t="s">
        <v>408</v>
      </c>
      <c r="H58" s="41" t="s">
        <v>401</v>
      </c>
      <c r="I58" s="41" t="s">
        <v>396</v>
      </c>
      <c r="J58" s="54" t="s">
        <v>512</v>
      </c>
    </row>
    <row r="59" ht="20.25" customHeight="1" spans="1:10">
      <c r="A59" s="25"/>
      <c r="B59" s="25"/>
      <c r="C59" s="25" t="s">
        <v>390</v>
      </c>
      <c r="D59" s="53" t="s">
        <v>397</v>
      </c>
      <c r="E59" s="54" t="s">
        <v>513</v>
      </c>
      <c r="F59" s="41" t="s">
        <v>428</v>
      </c>
      <c r="G59" s="26" t="s">
        <v>70</v>
      </c>
      <c r="H59" s="41" t="s">
        <v>401</v>
      </c>
      <c r="I59" s="41" t="s">
        <v>396</v>
      </c>
      <c r="J59" s="54" t="s">
        <v>514</v>
      </c>
    </row>
    <row r="60" ht="36" customHeight="1" spans="1:10">
      <c r="A60" s="25"/>
      <c r="B60" s="25"/>
      <c r="C60" s="25" t="s">
        <v>390</v>
      </c>
      <c r="D60" s="53" t="s">
        <v>403</v>
      </c>
      <c r="E60" s="54" t="s">
        <v>515</v>
      </c>
      <c r="F60" s="41" t="s">
        <v>393</v>
      </c>
      <c r="G60" s="26" t="s">
        <v>516</v>
      </c>
      <c r="H60" s="41"/>
      <c r="I60" s="41" t="s">
        <v>426</v>
      </c>
      <c r="J60" s="54" t="s">
        <v>517</v>
      </c>
    </row>
    <row r="61" ht="39" customHeight="1" spans="1:10">
      <c r="A61" s="25"/>
      <c r="B61" s="25"/>
      <c r="C61" s="25" t="s">
        <v>410</v>
      </c>
      <c r="D61" s="53" t="s">
        <v>431</v>
      </c>
      <c r="E61" s="54" t="s">
        <v>518</v>
      </c>
      <c r="F61" s="41" t="s">
        <v>393</v>
      </c>
      <c r="G61" s="26" t="s">
        <v>519</v>
      </c>
      <c r="H61" s="41"/>
      <c r="I61" s="41" t="s">
        <v>426</v>
      </c>
      <c r="J61" s="54" t="s">
        <v>520</v>
      </c>
    </row>
    <row r="62" ht="20.25" customHeight="1" spans="1:10">
      <c r="A62" s="25"/>
      <c r="B62" s="25"/>
      <c r="C62" s="25" t="s">
        <v>414</v>
      </c>
      <c r="D62" s="53" t="s">
        <v>415</v>
      </c>
      <c r="E62" s="54" t="s">
        <v>415</v>
      </c>
      <c r="F62" s="41" t="s">
        <v>424</v>
      </c>
      <c r="G62" s="26" t="s">
        <v>408</v>
      </c>
      <c r="H62" s="41" t="s">
        <v>401</v>
      </c>
      <c r="I62" s="41" t="s">
        <v>396</v>
      </c>
      <c r="J62" s="54" t="s">
        <v>521</v>
      </c>
    </row>
    <row r="63" ht="53" customHeight="1" spans="1:10">
      <c r="A63" s="52" t="s">
        <v>316</v>
      </c>
      <c r="B63" s="25" t="s">
        <v>522</v>
      </c>
      <c r="C63" s="25"/>
      <c r="D63" s="25"/>
      <c r="E63" s="25"/>
      <c r="F63" s="25"/>
      <c r="G63" s="25"/>
      <c r="H63" s="25"/>
      <c r="I63" s="25"/>
      <c r="J63" s="25"/>
    </row>
    <row r="64" ht="20.25" customHeight="1" spans="1:10">
      <c r="A64" s="25"/>
      <c r="B64" s="25"/>
      <c r="C64" s="25" t="s">
        <v>390</v>
      </c>
      <c r="D64" s="53" t="s">
        <v>391</v>
      </c>
      <c r="E64" s="54" t="s">
        <v>523</v>
      </c>
      <c r="F64" s="41" t="s">
        <v>424</v>
      </c>
      <c r="G64" s="26" t="s">
        <v>524</v>
      </c>
      <c r="H64" s="41" t="s">
        <v>401</v>
      </c>
      <c r="I64" s="41" t="s">
        <v>396</v>
      </c>
      <c r="J64" s="54" t="s">
        <v>525</v>
      </c>
    </row>
    <row r="65" ht="20.25" customHeight="1" spans="1:10">
      <c r="A65" s="25"/>
      <c r="B65" s="25"/>
      <c r="C65" s="25" t="s">
        <v>390</v>
      </c>
      <c r="D65" s="53" t="s">
        <v>397</v>
      </c>
      <c r="E65" s="54" t="s">
        <v>526</v>
      </c>
      <c r="F65" s="41" t="s">
        <v>424</v>
      </c>
      <c r="G65" s="26" t="s">
        <v>459</v>
      </c>
      <c r="H65" s="41" t="s">
        <v>401</v>
      </c>
      <c r="I65" s="41" t="s">
        <v>396</v>
      </c>
      <c r="J65" s="54" t="s">
        <v>526</v>
      </c>
    </row>
    <row r="66" ht="20.25" customHeight="1" spans="1:10">
      <c r="A66" s="25"/>
      <c r="B66" s="25"/>
      <c r="C66" s="25" t="s">
        <v>390</v>
      </c>
      <c r="D66" s="53" t="s">
        <v>403</v>
      </c>
      <c r="E66" s="54" t="s">
        <v>527</v>
      </c>
      <c r="F66" s="41" t="s">
        <v>393</v>
      </c>
      <c r="G66" s="26" t="s">
        <v>528</v>
      </c>
      <c r="H66" s="41" t="s">
        <v>529</v>
      </c>
      <c r="I66" s="41" t="s">
        <v>396</v>
      </c>
      <c r="J66" s="54" t="s">
        <v>527</v>
      </c>
    </row>
    <row r="67" ht="20.25" customHeight="1" spans="1:10">
      <c r="A67" s="25"/>
      <c r="B67" s="25"/>
      <c r="C67" s="25" t="s">
        <v>410</v>
      </c>
      <c r="D67" s="53" t="s">
        <v>449</v>
      </c>
      <c r="E67" s="54" t="s">
        <v>530</v>
      </c>
      <c r="F67" s="41" t="s">
        <v>424</v>
      </c>
      <c r="G67" s="26" t="s">
        <v>459</v>
      </c>
      <c r="H67" s="41" t="s">
        <v>401</v>
      </c>
      <c r="I67" s="41" t="s">
        <v>396</v>
      </c>
      <c r="J67" s="54" t="s">
        <v>530</v>
      </c>
    </row>
    <row r="68" ht="20.25" customHeight="1" spans="1:10">
      <c r="A68" s="25"/>
      <c r="B68" s="25"/>
      <c r="C68" s="25" t="s">
        <v>414</v>
      </c>
      <c r="D68" s="53" t="s">
        <v>415</v>
      </c>
      <c r="E68" s="54" t="s">
        <v>531</v>
      </c>
      <c r="F68" s="41" t="s">
        <v>424</v>
      </c>
      <c r="G68" s="26" t="s">
        <v>459</v>
      </c>
      <c r="H68" s="41" t="s">
        <v>401</v>
      </c>
      <c r="I68" s="41" t="s">
        <v>396</v>
      </c>
      <c r="J68" s="54" t="s">
        <v>531</v>
      </c>
    </row>
    <row r="69" ht="20.25" customHeight="1" spans="1:10">
      <c r="A69" s="52" t="s">
        <v>312</v>
      </c>
      <c r="B69" s="25" t="s">
        <v>532</v>
      </c>
      <c r="C69" s="25"/>
      <c r="D69" s="25"/>
      <c r="E69" s="25"/>
      <c r="F69" s="25"/>
      <c r="G69" s="25"/>
      <c r="H69" s="25"/>
      <c r="I69" s="25"/>
      <c r="J69" s="25"/>
    </row>
    <row r="70" ht="20.25" customHeight="1" spans="1:10">
      <c r="A70" s="25"/>
      <c r="B70" s="25"/>
      <c r="C70" s="25" t="s">
        <v>390</v>
      </c>
      <c r="D70" s="53" t="s">
        <v>391</v>
      </c>
      <c r="E70" s="54" t="s">
        <v>533</v>
      </c>
      <c r="F70" s="41" t="s">
        <v>393</v>
      </c>
      <c r="G70" s="26" t="s">
        <v>534</v>
      </c>
      <c r="H70" s="41" t="s">
        <v>395</v>
      </c>
      <c r="I70" s="41" t="s">
        <v>396</v>
      </c>
      <c r="J70" s="54" t="s">
        <v>533</v>
      </c>
    </row>
    <row r="71" ht="20.25" customHeight="1" spans="1:10">
      <c r="A71" s="25"/>
      <c r="B71" s="25"/>
      <c r="C71" s="25" t="s">
        <v>390</v>
      </c>
      <c r="D71" s="53" t="s">
        <v>397</v>
      </c>
      <c r="E71" s="54" t="s">
        <v>535</v>
      </c>
      <c r="F71" s="41" t="s">
        <v>424</v>
      </c>
      <c r="G71" s="26" t="s">
        <v>536</v>
      </c>
      <c r="H71" s="41" t="s">
        <v>401</v>
      </c>
      <c r="I71" s="41" t="s">
        <v>396</v>
      </c>
      <c r="J71" s="54" t="s">
        <v>535</v>
      </c>
    </row>
    <row r="72" ht="20.25" customHeight="1" spans="1:10">
      <c r="A72" s="25"/>
      <c r="B72" s="25"/>
      <c r="C72" s="25" t="s">
        <v>390</v>
      </c>
      <c r="D72" s="53" t="s">
        <v>403</v>
      </c>
      <c r="E72" s="54" t="s">
        <v>537</v>
      </c>
      <c r="F72" s="41" t="s">
        <v>393</v>
      </c>
      <c r="G72" s="26" t="s">
        <v>420</v>
      </c>
      <c r="H72" s="41" t="s">
        <v>405</v>
      </c>
      <c r="I72" s="41" t="s">
        <v>396</v>
      </c>
      <c r="J72" s="54" t="s">
        <v>537</v>
      </c>
    </row>
    <row r="73" ht="20.25" customHeight="1" spans="1:10">
      <c r="A73" s="25"/>
      <c r="B73" s="25"/>
      <c r="C73" s="25" t="s">
        <v>410</v>
      </c>
      <c r="D73" s="53" t="s">
        <v>431</v>
      </c>
      <c r="E73" s="54" t="s">
        <v>538</v>
      </c>
      <c r="F73" s="41" t="s">
        <v>393</v>
      </c>
      <c r="G73" s="26" t="s">
        <v>506</v>
      </c>
      <c r="H73" s="41" t="s">
        <v>401</v>
      </c>
      <c r="I73" s="41" t="s">
        <v>426</v>
      </c>
      <c r="J73" s="54" t="s">
        <v>538</v>
      </c>
    </row>
    <row r="74" ht="20.25" customHeight="1" spans="1:10">
      <c r="A74" s="25"/>
      <c r="B74" s="25"/>
      <c r="C74" s="25" t="s">
        <v>414</v>
      </c>
      <c r="D74" s="53" t="s">
        <v>415</v>
      </c>
      <c r="E74" s="54" t="s">
        <v>539</v>
      </c>
      <c r="F74" s="41" t="s">
        <v>424</v>
      </c>
      <c r="G74" s="26" t="s">
        <v>459</v>
      </c>
      <c r="H74" s="41" t="s">
        <v>401</v>
      </c>
      <c r="I74" s="41" t="s">
        <v>396</v>
      </c>
      <c r="J74" s="54" t="s">
        <v>539</v>
      </c>
    </row>
    <row r="75" ht="37" customHeight="1" spans="1:10">
      <c r="A75" s="52" t="s">
        <v>318</v>
      </c>
      <c r="B75" s="25" t="s">
        <v>455</v>
      </c>
      <c r="C75" s="25"/>
      <c r="D75" s="25"/>
      <c r="E75" s="25"/>
      <c r="F75" s="25"/>
      <c r="G75" s="25"/>
      <c r="H75" s="25"/>
      <c r="I75" s="25"/>
      <c r="J75" s="25"/>
    </row>
    <row r="76" ht="20.25" customHeight="1" spans="1:10">
      <c r="A76" s="25"/>
      <c r="B76" s="25"/>
      <c r="C76" s="25" t="s">
        <v>390</v>
      </c>
      <c r="D76" s="53" t="s">
        <v>391</v>
      </c>
      <c r="E76" s="54" t="s">
        <v>456</v>
      </c>
      <c r="F76" s="41" t="s">
        <v>424</v>
      </c>
      <c r="G76" s="26" t="s">
        <v>457</v>
      </c>
      <c r="H76" s="41" t="s">
        <v>401</v>
      </c>
      <c r="I76" s="41" t="s">
        <v>396</v>
      </c>
      <c r="J76" s="54" t="s">
        <v>456</v>
      </c>
    </row>
    <row r="77" ht="20.25" customHeight="1" spans="1:10">
      <c r="A77" s="25"/>
      <c r="B77" s="25"/>
      <c r="C77" s="25" t="s">
        <v>390</v>
      </c>
      <c r="D77" s="53" t="s">
        <v>397</v>
      </c>
      <c r="E77" s="54" t="s">
        <v>458</v>
      </c>
      <c r="F77" s="41" t="s">
        <v>424</v>
      </c>
      <c r="G77" s="26" t="s">
        <v>459</v>
      </c>
      <c r="H77" s="41" t="s">
        <v>401</v>
      </c>
      <c r="I77" s="41" t="s">
        <v>396</v>
      </c>
      <c r="J77" s="54" t="s">
        <v>458</v>
      </c>
    </row>
    <row r="78" ht="33" customHeight="1" spans="1:10">
      <c r="A78" s="25"/>
      <c r="B78" s="25"/>
      <c r="C78" s="25" t="s">
        <v>390</v>
      </c>
      <c r="D78" s="53" t="s">
        <v>406</v>
      </c>
      <c r="E78" s="54" t="s">
        <v>407</v>
      </c>
      <c r="F78" s="41" t="s">
        <v>393</v>
      </c>
      <c r="G78" s="26" t="s">
        <v>460</v>
      </c>
      <c r="H78" s="41" t="s">
        <v>395</v>
      </c>
      <c r="I78" s="41" t="s">
        <v>396</v>
      </c>
      <c r="J78" s="54" t="s">
        <v>407</v>
      </c>
    </row>
    <row r="79" ht="27" customHeight="1" spans="1:10">
      <c r="A79" s="25"/>
      <c r="B79" s="25"/>
      <c r="C79" s="25" t="s">
        <v>410</v>
      </c>
      <c r="D79" s="53" t="s">
        <v>449</v>
      </c>
      <c r="E79" s="54" t="s">
        <v>464</v>
      </c>
      <c r="F79" s="41" t="s">
        <v>424</v>
      </c>
      <c r="G79" s="26" t="s">
        <v>462</v>
      </c>
      <c r="H79" s="41" t="s">
        <v>463</v>
      </c>
      <c r="I79" s="41" t="s">
        <v>396</v>
      </c>
      <c r="J79" s="54" t="s">
        <v>464</v>
      </c>
    </row>
    <row r="80" ht="20.25" customHeight="1" spans="1:10">
      <c r="A80" s="25"/>
      <c r="B80" s="25"/>
      <c r="C80" s="25" t="s">
        <v>414</v>
      </c>
      <c r="D80" s="53" t="s">
        <v>415</v>
      </c>
      <c r="E80" s="54" t="s">
        <v>465</v>
      </c>
      <c r="F80" s="41" t="s">
        <v>424</v>
      </c>
      <c r="G80" s="26" t="s">
        <v>459</v>
      </c>
      <c r="H80" s="41" t="s">
        <v>401</v>
      </c>
      <c r="I80" s="41" t="s">
        <v>396</v>
      </c>
      <c r="J80" s="54" t="s">
        <v>465</v>
      </c>
    </row>
    <row r="81" ht="20.25" customHeight="1" spans="1:10">
      <c r="A81" s="52" t="s">
        <v>243</v>
      </c>
      <c r="B81" s="25" t="s">
        <v>540</v>
      </c>
      <c r="C81" s="25"/>
      <c r="D81" s="25"/>
      <c r="E81" s="25"/>
      <c r="F81" s="25"/>
      <c r="G81" s="25"/>
      <c r="H81" s="25"/>
      <c r="I81" s="25"/>
      <c r="J81" s="25"/>
    </row>
    <row r="82" ht="20.25" customHeight="1" spans="1:10">
      <c r="A82" s="25"/>
      <c r="B82" s="25"/>
      <c r="C82" s="25" t="s">
        <v>390</v>
      </c>
      <c r="D82" s="53" t="s">
        <v>391</v>
      </c>
      <c r="E82" s="54" t="s">
        <v>541</v>
      </c>
      <c r="F82" s="41" t="s">
        <v>393</v>
      </c>
      <c r="G82" s="26" t="s">
        <v>542</v>
      </c>
      <c r="H82" s="41" t="s">
        <v>395</v>
      </c>
      <c r="I82" s="41" t="s">
        <v>396</v>
      </c>
      <c r="J82" s="54" t="s">
        <v>541</v>
      </c>
    </row>
    <row r="83" ht="20.25" customHeight="1" spans="1:10">
      <c r="A83" s="25"/>
      <c r="B83" s="25"/>
      <c r="C83" s="25" t="s">
        <v>390</v>
      </c>
      <c r="D83" s="53" t="s">
        <v>397</v>
      </c>
      <c r="E83" s="54" t="s">
        <v>535</v>
      </c>
      <c r="F83" s="41" t="s">
        <v>424</v>
      </c>
      <c r="G83" s="26" t="s">
        <v>536</v>
      </c>
      <c r="H83" s="41" t="s">
        <v>401</v>
      </c>
      <c r="I83" s="41" t="s">
        <v>396</v>
      </c>
      <c r="J83" s="54" t="s">
        <v>535</v>
      </c>
    </row>
    <row r="84" ht="20.25" customHeight="1" spans="1:10">
      <c r="A84" s="25"/>
      <c r="B84" s="25"/>
      <c r="C84" s="25" t="s">
        <v>390</v>
      </c>
      <c r="D84" s="53" t="s">
        <v>403</v>
      </c>
      <c r="E84" s="54" t="s">
        <v>537</v>
      </c>
      <c r="F84" s="41" t="s">
        <v>393</v>
      </c>
      <c r="G84" s="26" t="s">
        <v>420</v>
      </c>
      <c r="H84" s="41" t="s">
        <v>405</v>
      </c>
      <c r="I84" s="41" t="s">
        <v>396</v>
      </c>
      <c r="J84" s="54" t="s">
        <v>537</v>
      </c>
    </row>
    <row r="85" ht="20.25" customHeight="1" spans="1:10">
      <c r="A85" s="25"/>
      <c r="B85" s="25"/>
      <c r="C85" s="25" t="s">
        <v>410</v>
      </c>
      <c r="D85" s="53" t="s">
        <v>431</v>
      </c>
      <c r="E85" s="54" t="s">
        <v>538</v>
      </c>
      <c r="F85" s="41" t="s">
        <v>393</v>
      </c>
      <c r="G85" s="26" t="s">
        <v>506</v>
      </c>
      <c r="H85" s="41" t="s">
        <v>401</v>
      </c>
      <c r="I85" s="41" t="s">
        <v>426</v>
      </c>
      <c r="J85" s="54" t="s">
        <v>538</v>
      </c>
    </row>
    <row r="86" ht="20.25" customHeight="1" spans="1:10">
      <c r="A86" s="25"/>
      <c r="B86" s="25"/>
      <c r="C86" s="25" t="s">
        <v>414</v>
      </c>
      <c r="D86" s="53" t="s">
        <v>415</v>
      </c>
      <c r="E86" s="54" t="s">
        <v>543</v>
      </c>
      <c r="F86" s="41" t="s">
        <v>424</v>
      </c>
      <c r="G86" s="26" t="s">
        <v>459</v>
      </c>
      <c r="H86" s="41" t="s">
        <v>401</v>
      </c>
      <c r="I86" s="41" t="s">
        <v>396</v>
      </c>
      <c r="J86" s="54" t="s">
        <v>543</v>
      </c>
    </row>
    <row r="87" ht="111" customHeight="1" spans="1:10">
      <c r="A87" s="52" t="s">
        <v>326</v>
      </c>
      <c r="B87" s="25" t="s">
        <v>544</v>
      </c>
      <c r="C87" s="25"/>
      <c r="D87" s="25"/>
      <c r="E87" s="25"/>
      <c r="F87" s="25"/>
      <c r="G87" s="25"/>
      <c r="H87" s="25"/>
      <c r="I87" s="25"/>
      <c r="J87" s="25"/>
    </row>
    <row r="88" ht="30" customHeight="1" spans="1:10">
      <c r="A88" s="25"/>
      <c r="B88" s="25"/>
      <c r="C88" s="25" t="s">
        <v>390</v>
      </c>
      <c r="D88" s="53" t="s">
        <v>391</v>
      </c>
      <c r="E88" s="54" t="s">
        <v>545</v>
      </c>
      <c r="F88" s="41" t="s">
        <v>393</v>
      </c>
      <c r="G88" s="26" t="s">
        <v>545</v>
      </c>
      <c r="H88" s="41" t="s">
        <v>395</v>
      </c>
      <c r="I88" s="41" t="s">
        <v>396</v>
      </c>
      <c r="J88" s="54" t="s">
        <v>545</v>
      </c>
    </row>
    <row r="89" ht="38" customHeight="1" spans="1:10">
      <c r="A89" s="25"/>
      <c r="B89" s="25"/>
      <c r="C89" s="25" t="s">
        <v>390</v>
      </c>
      <c r="D89" s="53" t="s">
        <v>397</v>
      </c>
      <c r="E89" s="54" t="s">
        <v>398</v>
      </c>
      <c r="F89" s="41" t="s">
        <v>393</v>
      </c>
      <c r="G89" s="26" t="s">
        <v>398</v>
      </c>
      <c r="H89" s="41" t="s">
        <v>395</v>
      </c>
      <c r="I89" s="41" t="s">
        <v>396</v>
      </c>
      <c r="J89" s="54" t="s">
        <v>398</v>
      </c>
    </row>
    <row r="90" ht="30" customHeight="1" spans="1:10">
      <c r="A90" s="25"/>
      <c r="B90" s="25"/>
      <c r="C90" s="25" t="s">
        <v>390</v>
      </c>
      <c r="D90" s="53" t="s">
        <v>403</v>
      </c>
      <c r="E90" s="54" t="s">
        <v>403</v>
      </c>
      <c r="F90" s="41" t="s">
        <v>393</v>
      </c>
      <c r="G90" s="26" t="s">
        <v>404</v>
      </c>
      <c r="H90" s="41" t="s">
        <v>405</v>
      </c>
      <c r="I90" s="41" t="s">
        <v>396</v>
      </c>
      <c r="J90" s="54" t="s">
        <v>404</v>
      </c>
    </row>
    <row r="91" ht="53" customHeight="1" spans="1:10">
      <c r="A91" s="25"/>
      <c r="B91" s="25"/>
      <c r="C91" s="25" t="s">
        <v>410</v>
      </c>
      <c r="D91" s="53" t="s">
        <v>411</v>
      </c>
      <c r="E91" s="54" t="s">
        <v>412</v>
      </c>
      <c r="F91" s="41" t="s">
        <v>393</v>
      </c>
      <c r="G91" s="26" t="s">
        <v>412</v>
      </c>
      <c r="H91" s="41" t="s">
        <v>395</v>
      </c>
      <c r="I91" s="41" t="s">
        <v>396</v>
      </c>
      <c r="J91" s="54" t="s">
        <v>412</v>
      </c>
    </row>
    <row r="92" ht="20.25" customHeight="1" spans="1:10">
      <c r="A92" s="25"/>
      <c r="B92" s="25"/>
      <c r="C92" s="25" t="s">
        <v>414</v>
      </c>
      <c r="D92" s="53" t="s">
        <v>415</v>
      </c>
      <c r="E92" s="54" t="s">
        <v>546</v>
      </c>
      <c r="F92" s="41" t="s">
        <v>399</v>
      </c>
      <c r="G92" s="26" t="s">
        <v>400</v>
      </c>
      <c r="H92" s="41" t="s">
        <v>401</v>
      </c>
      <c r="I92" s="41" t="s">
        <v>396</v>
      </c>
      <c r="J92" s="54" t="s">
        <v>416</v>
      </c>
    </row>
    <row r="93" ht="55" customHeight="1" spans="1:10">
      <c r="A93" s="52" t="s">
        <v>328</v>
      </c>
      <c r="B93" s="25" t="s">
        <v>547</v>
      </c>
      <c r="C93" s="25"/>
      <c r="D93" s="25"/>
      <c r="E93" s="25"/>
      <c r="F93" s="25"/>
      <c r="G93" s="25"/>
      <c r="H93" s="25"/>
      <c r="I93" s="25"/>
      <c r="J93" s="25"/>
    </row>
    <row r="94" ht="20.25" customHeight="1" spans="1:10">
      <c r="A94" s="25"/>
      <c r="B94" s="25"/>
      <c r="C94" s="25" t="s">
        <v>390</v>
      </c>
      <c r="D94" s="53" t="s">
        <v>391</v>
      </c>
      <c r="E94" s="54" t="s">
        <v>548</v>
      </c>
      <c r="F94" s="41" t="s">
        <v>424</v>
      </c>
      <c r="G94" s="26" t="s">
        <v>420</v>
      </c>
      <c r="H94" s="41" t="s">
        <v>421</v>
      </c>
      <c r="I94" s="41" t="s">
        <v>396</v>
      </c>
      <c r="J94" s="54" t="s">
        <v>549</v>
      </c>
    </row>
    <row r="95" ht="20.25" customHeight="1" spans="1:10">
      <c r="A95" s="25"/>
      <c r="B95" s="25"/>
      <c r="C95" s="25" t="s">
        <v>390</v>
      </c>
      <c r="D95" s="53" t="s">
        <v>397</v>
      </c>
      <c r="E95" s="54" t="s">
        <v>550</v>
      </c>
      <c r="F95" s="41" t="s">
        <v>393</v>
      </c>
      <c r="G95" s="26" t="s">
        <v>420</v>
      </c>
      <c r="H95" s="41" t="s">
        <v>551</v>
      </c>
      <c r="I95" s="41" t="s">
        <v>396</v>
      </c>
      <c r="J95" s="54" t="s">
        <v>552</v>
      </c>
    </row>
    <row r="96" ht="20.25" customHeight="1" spans="1:10">
      <c r="A96" s="25"/>
      <c r="B96" s="25"/>
      <c r="C96" s="25" t="s">
        <v>390</v>
      </c>
      <c r="D96" s="53" t="s">
        <v>403</v>
      </c>
      <c r="E96" s="54" t="s">
        <v>553</v>
      </c>
      <c r="F96" s="41" t="s">
        <v>393</v>
      </c>
      <c r="G96" s="26" t="s">
        <v>439</v>
      </c>
      <c r="H96" s="41" t="s">
        <v>401</v>
      </c>
      <c r="I96" s="41" t="s">
        <v>396</v>
      </c>
      <c r="J96" s="54" t="s">
        <v>554</v>
      </c>
    </row>
    <row r="97" ht="20.25" customHeight="1" spans="1:10">
      <c r="A97" s="25"/>
      <c r="B97" s="25"/>
      <c r="C97" s="25" t="s">
        <v>410</v>
      </c>
      <c r="D97" s="53" t="s">
        <v>411</v>
      </c>
      <c r="E97" s="54" t="s">
        <v>555</v>
      </c>
      <c r="F97" s="41" t="s">
        <v>393</v>
      </c>
      <c r="G97" s="26" t="s">
        <v>420</v>
      </c>
      <c r="H97" s="41" t="s">
        <v>556</v>
      </c>
      <c r="I97" s="41" t="s">
        <v>426</v>
      </c>
      <c r="J97" s="54" t="s">
        <v>557</v>
      </c>
    </row>
    <row r="98" ht="20.25" customHeight="1" spans="1:10">
      <c r="A98" s="25"/>
      <c r="B98" s="25"/>
      <c r="C98" s="25" t="s">
        <v>414</v>
      </c>
      <c r="D98" s="53" t="s">
        <v>415</v>
      </c>
      <c r="E98" s="54" t="s">
        <v>558</v>
      </c>
      <c r="F98" s="41" t="s">
        <v>424</v>
      </c>
      <c r="G98" s="26" t="s">
        <v>408</v>
      </c>
      <c r="H98" s="41" t="s">
        <v>401</v>
      </c>
      <c r="I98" s="41" t="s">
        <v>426</v>
      </c>
      <c r="J98" s="54" t="s">
        <v>559</v>
      </c>
    </row>
    <row r="99" ht="66" customHeight="1" spans="1:10">
      <c r="A99" s="52" t="s">
        <v>278</v>
      </c>
      <c r="B99" s="25" t="s">
        <v>560</v>
      </c>
      <c r="C99" s="25"/>
      <c r="D99" s="25"/>
      <c r="E99" s="25"/>
      <c r="F99" s="25"/>
      <c r="G99" s="25"/>
      <c r="H99" s="25"/>
      <c r="I99" s="25"/>
      <c r="J99" s="25"/>
    </row>
    <row r="100" ht="20.25" customHeight="1" spans="1:10">
      <c r="A100" s="25"/>
      <c r="B100" s="25"/>
      <c r="C100" s="25" t="s">
        <v>390</v>
      </c>
      <c r="D100" s="53" t="s">
        <v>391</v>
      </c>
      <c r="E100" s="54" t="s">
        <v>561</v>
      </c>
      <c r="F100" s="41" t="s">
        <v>424</v>
      </c>
      <c r="G100" s="26" t="s">
        <v>408</v>
      </c>
      <c r="H100" s="41" t="s">
        <v>401</v>
      </c>
      <c r="I100" s="41" t="s">
        <v>396</v>
      </c>
      <c r="J100" s="54" t="s">
        <v>562</v>
      </c>
    </row>
    <row r="101" ht="20.25" customHeight="1" spans="1:10">
      <c r="A101" s="25"/>
      <c r="B101" s="25"/>
      <c r="C101" s="25" t="s">
        <v>390</v>
      </c>
      <c r="D101" s="53" t="s">
        <v>397</v>
      </c>
      <c r="E101" s="54" t="s">
        <v>563</v>
      </c>
      <c r="F101" s="41" t="s">
        <v>428</v>
      </c>
      <c r="G101" s="26" t="s">
        <v>70</v>
      </c>
      <c r="H101" s="41" t="s">
        <v>401</v>
      </c>
      <c r="I101" s="41" t="s">
        <v>396</v>
      </c>
      <c r="J101" s="54" t="s">
        <v>564</v>
      </c>
    </row>
    <row r="102" ht="42" customHeight="1" spans="1:10">
      <c r="A102" s="25"/>
      <c r="B102" s="25"/>
      <c r="C102" s="25" t="s">
        <v>410</v>
      </c>
      <c r="D102" s="53" t="s">
        <v>411</v>
      </c>
      <c r="E102" s="54" t="s">
        <v>565</v>
      </c>
      <c r="F102" s="41" t="s">
        <v>393</v>
      </c>
      <c r="G102" s="26" t="s">
        <v>566</v>
      </c>
      <c r="H102" s="41" t="s">
        <v>405</v>
      </c>
      <c r="I102" s="41" t="s">
        <v>396</v>
      </c>
      <c r="J102" s="54" t="s">
        <v>567</v>
      </c>
    </row>
    <row r="103" ht="20.25" customHeight="1" spans="1:10">
      <c r="A103" s="25"/>
      <c r="B103" s="25"/>
      <c r="C103" s="25" t="s">
        <v>410</v>
      </c>
      <c r="D103" s="53" t="s">
        <v>449</v>
      </c>
      <c r="E103" s="54" t="s">
        <v>568</v>
      </c>
      <c r="F103" s="41" t="s">
        <v>393</v>
      </c>
      <c r="G103" s="26" t="s">
        <v>569</v>
      </c>
      <c r="H103" s="41" t="s">
        <v>405</v>
      </c>
      <c r="I103" s="41" t="s">
        <v>396</v>
      </c>
      <c r="J103" s="54" t="s">
        <v>570</v>
      </c>
    </row>
    <row r="104" ht="20.25" customHeight="1" spans="1:10">
      <c r="A104" s="25"/>
      <c r="B104" s="25"/>
      <c r="C104" s="25" t="s">
        <v>414</v>
      </c>
      <c r="D104" s="53" t="s">
        <v>415</v>
      </c>
      <c r="E104" s="54" t="s">
        <v>571</v>
      </c>
      <c r="F104" s="41" t="s">
        <v>424</v>
      </c>
      <c r="G104" s="26" t="s">
        <v>457</v>
      </c>
      <c r="H104" s="41" t="s">
        <v>401</v>
      </c>
      <c r="I104" s="41" t="s">
        <v>396</v>
      </c>
      <c r="J104" s="54" t="s">
        <v>572</v>
      </c>
    </row>
    <row r="105" ht="74" customHeight="1" spans="1:10">
      <c r="A105" s="52" t="s">
        <v>308</v>
      </c>
      <c r="B105" s="25" t="s">
        <v>573</v>
      </c>
      <c r="C105" s="25"/>
      <c r="D105" s="25"/>
      <c r="E105" s="25"/>
      <c r="F105" s="25"/>
      <c r="G105" s="25"/>
      <c r="H105" s="25"/>
      <c r="I105" s="25"/>
      <c r="J105" s="25"/>
    </row>
    <row r="106" ht="20.25" customHeight="1" spans="1:10">
      <c r="A106" s="25"/>
      <c r="B106" s="25"/>
      <c r="C106" s="25" t="s">
        <v>390</v>
      </c>
      <c r="D106" s="53" t="s">
        <v>391</v>
      </c>
      <c r="E106" s="54" t="s">
        <v>574</v>
      </c>
      <c r="F106" s="41" t="s">
        <v>424</v>
      </c>
      <c r="G106" s="26" t="s">
        <v>575</v>
      </c>
      <c r="H106" s="41" t="s">
        <v>576</v>
      </c>
      <c r="I106" s="41" t="s">
        <v>396</v>
      </c>
      <c r="J106" s="54" t="s">
        <v>574</v>
      </c>
    </row>
    <row r="107" ht="20.25" customHeight="1" spans="1:10">
      <c r="A107" s="25"/>
      <c r="B107" s="25"/>
      <c r="C107" s="25" t="s">
        <v>390</v>
      </c>
      <c r="D107" s="53" t="s">
        <v>397</v>
      </c>
      <c r="E107" s="54" t="s">
        <v>577</v>
      </c>
      <c r="F107" s="41" t="s">
        <v>393</v>
      </c>
      <c r="G107" s="26" t="s">
        <v>578</v>
      </c>
      <c r="H107" s="41" t="s">
        <v>401</v>
      </c>
      <c r="I107" s="41" t="s">
        <v>426</v>
      </c>
      <c r="J107" s="54" t="s">
        <v>577</v>
      </c>
    </row>
    <row r="108" ht="20.25" customHeight="1" spans="1:10">
      <c r="A108" s="25"/>
      <c r="B108" s="25"/>
      <c r="C108" s="25" t="s">
        <v>390</v>
      </c>
      <c r="D108" s="53" t="s">
        <v>403</v>
      </c>
      <c r="E108" s="54" t="s">
        <v>579</v>
      </c>
      <c r="F108" s="41" t="s">
        <v>393</v>
      </c>
      <c r="G108" s="26" t="s">
        <v>420</v>
      </c>
      <c r="H108" s="41" t="s">
        <v>405</v>
      </c>
      <c r="I108" s="41" t="s">
        <v>396</v>
      </c>
      <c r="J108" s="54" t="s">
        <v>580</v>
      </c>
    </row>
    <row r="109" ht="36" customHeight="1" spans="1:10">
      <c r="A109" s="25"/>
      <c r="B109" s="25"/>
      <c r="C109" s="25" t="s">
        <v>410</v>
      </c>
      <c r="D109" s="53" t="s">
        <v>449</v>
      </c>
      <c r="E109" s="54" t="s">
        <v>581</v>
      </c>
      <c r="F109" s="41" t="s">
        <v>393</v>
      </c>
      <c r="G109" s="26" t="s">
        <v>581</v>
      </c>
      <c r="H109" s="41" t="s">
        <v>401</v>
      </c>
      <c r="I109" s="41" t="s">
        <v>426</v>
      </c>
      <c r="J109" s="54" t="s">
        <v>581</v>
      </c>
    </row>
    <row r="110" ht="20.25" customHeight="1" spans="1:10">
      <c r="A110" s="25"/>
      <c r="B110" s="25"/>
      <c r="C110" s="25" t="s">
        <v>414</v>
      </c>
      <c r="D110" s="53" t="s">
        <v>415</v>
      </c>
      <c r="E110" s="54" t="s">
        <v>582</v>
      </c>
      <c r="F110" s="41" t="s">
        <v>424</v>
      </c>
      <c r="G110" s="26" t="s">
        <v>459</v>
      </c>
      <c r="H110" s="41" t="s">
        <v>401</v>
      </c>
      <c r="I110" s="41" t="s">
        <v>396</v>
      </c>
      <c r="J110" s="54" t="s">
        <v>582</v>
      </c>
    </row>
    <row r="111" ht="52" customHeight="1" spans="1:10">
      <c r="A111" s="52" t="s">
        <v>314</v>
      </c>
      <c r="B111" s="25" t="s">
        <v>583</v>
      </c>
      <c r="C111" s="25"/>
      <c r="D111" s="25"/>
      <c r="E111" s="25"/>
      <c r="F111" s="25"/>
      <c r="G111" s="25"/>
      <c r="H111" s="25"/>
      <c r="I111" s="25"/>
      <c r="J111" s="25"/>
    </row>
    <row r="112" ht="20.25" customHeight="1" spans="1:10">
      <c r="A112" s="25"/>
      <c r="B112" s="25"/>
      <c r="C112" s="25" t="s">
        <v>390</v>
      </c>
      <c r="D112" s="53" t="s">
        <v>391</v>
      </c>
      <c r="E112" s="54" t="s">
        <v>584</v>
      </c>
      <c r="F112" s="41" t="s">
        <v>393</v>
      </c>
      <c r="G112" s="26" t="s">
        <v>585</v>
      </c>
      <c r="H112" s="41" t="s">
        <v>586</v>
      </c>
      <c r="I112" s="41" t="s">
        <v>396</v>
      </c>
      <c r="J112" s="54" t="s">
        <v>584</v>
      </c>
    </row>
    <row r="113" ht="20.25" customHeight="1" spans="1:10">
      <c r="A113" s="25"/>
      <c r="B113" s="25"/>
      <c r="C113" s="25" t="s">
        <v>390</v>
      </c>
      <c r="D113" s="53" t="s">
        <v>397</v>
      </c>
      <c r="E113" s="54" t="s">
        <v>438</v>
      </c>
      <c r="F113" s="41" t="s">
        <v>424</v>
      </c>
      <c r="G113" s="26" t="s">
        <v>439</v>
      </c>
      <c r="H113" s="41" t="s">
        <v>401</v>
      </c>
      <c r="I113" s="41" t="s">
        <v>396</v>
      </c>
      <c r="J113" s="54" t="s">
        <v>438</v>
      </c>
    </row>
    <row r="114" ht="20.25" customHeight="1" spans="1:10">
      <c r="A114" s="25"/>
      <c r="B114" s="25"/>
      <c r="C114" s="25" t="s">
        <v>390</v>
      </c>
      <c r="D114" s="53" t="s">
        <v>397</v>
      </c>
      <c r="E114" s="54" t="s">
        <v>443</v>
      </c>
      <c r="F114" s="41" t="s">
        <v>424</v>
      </c>
      <c r="G114" s="26" t="s">
        <v>439</v>
      </c>
      <c r="H114" s="41" t="s">
        <v>401</v>
      </c>
      <c r="I114" s="41" t="s">
        <v>396</v>
      </c>
      <c r="J114" s="54" t="s">
        <v>443</v>
      </c>
    </row>
    <row r="115" ht="20.25" customHeight="1" spans="1:10">
      <c r="A115" s="25"/>
      <c r="B115" s="25"/>
      <c r="C115" s="25" t="s">
        <v>410</v>
      </c>
      <c r="D115" s="53" t="s">
        <v>449</v>
      </c>
      <c r="E115" s="54" t="s">
        <v>587</v>
      </c>
      <c r="F115" s="41" t="s">
        <v>393</v>
      </c>
      <c r="G115" s="26" t="s">
        <v>588</v>
      </c>
      <c r="H115" s="41" t="s">
        <v>401</v>
      </c>
      <c r="I115" s="41" t="s">
        <v>426</v>
      </c>
      <c r="J115" s="54" t="s">
        <v>587</v>
      </c>
    </row>
    <row r="116" ht="20.25" customHeight="1" spans="1:10">
      <c r="A116" s="25"/>
      <c r="B116" s="25"/>
      <c r="C116" s="25" t="s">
        <v>414</v>
      </c>
      <c r="D116" s="53" t="s">
        <v>415</v>
      </c>
      <c r="E116" s="54" t="s">
        <v>453</v>
      </c>
      <c r="F116" s="41" t="s">
        <v>424</v>
      </c>
      <c r="G116" s="26" t="s">
        <v>400</v>
      </c>
      <c r="H116" s="41" t="s">
        <v>401</v>
      </c>
      <c r="I116" s="41" t="s">
        <v>396</v>
      </c>
      <c r="J116" s="54" t="s">
        <v>453</v>
      </c>
    </row>
    <row r="117" ht="54" customHeight="1" spans="1:10">
      <c r="A117" s="52" t="s">
        <v>296</v>
      </c>
      <c r="B117" s="25" t="s">
        <v>418</v>
      </c>
      <c r="C117" s="25"/>
      <c r="D117" s="25"/>
      <c r="E117" s="25"/>
      <c r="F117" s="25"/>
      <c r="G117" s="25"/>
      <c r="H117" s="25"/>
      <c r="I117" s="25"/>
      <c r="J117" s="25"/>
    </row>
    <row r="118" ht="20.25" customHeight="1" spans="1:10">
      <c r="A118" s="25"/>
      <c r="B118" s="25"/>
      <c r="C118" s="25" t="s">
        <v>390</v>
      </c>
      <c r="D118" s="53" t="s">
        <v>391</v>
      </c>
      <c r="E118" s="54" t="s">
        <v>419</v>
      </c>
      <c r="F118" s="41" t="s">
        <v>393</v>
      </c>
      <c r="G118" s="26" t="s">
        <v>420</v>
      </c>
      <c r="H118" s="41" t="s">
        <v>421</v>
      </c>
      <c r="I118" s="41" t="s">
        <v>396</v>
      </c>
      <c r="J118" s="54" t="s">
        <v>422</v>
      </c>
    </row>
    <row r="119" ht="20.25" customHeight="1" spans="1:10">
      <c r="A119" s="25"/>
      <c r="B119" s="25"/>
      <c r="C119" s="25" t="s">
        <v>390</v>
      </c>
      <c r="D119" s="53" t="s">
        <v>397</v>
      </c>
      <c r="E119" s="54" t="s">
        <v>423</v>
      </c>
      <c r="F119" s="41" t="s">
        <v>424</v>
      </c>
      <c r="G119" s="26" t="s">
        <v>425</v>
      </c>
      <c r="H119" s="41"/>
      <c r="I119" s="41" t="s">
        <v>426</v>
      </c>
      <c r="J119" s="54" t="s">
        <v>427</v>
      </c>
    </row>
    <row r="120" ht="20.25" customHeight="1" spans="1:10">
      <c r="A120" s="25"/>
      <c r="B120" s="25"/>
      <c r="C120" s="25" t="s">
        <v>390</v>
      </c>
      <c r="D120" s="53" t="s">
        <v>406</v>
      </c>
      <c r="E120" s="54" t="s">
        <v>407</v>
      </c>
      <c r="F120" s="41" t="s">
        <v>428</v>
      </c>
      <c r="G120" s="26" t="s">
        <v>429</v>
      </c>
      <c r="H120" s="41"/>
      <c r="I120" s="41" t="s">
        <v>426</v>
      </c>
      <c r="J120" s="54" t="s">
        <v>430</v>
      </c>
    </row>
    <row r="121" ht="20.25" customHeight="1" spans="1:10">
      <c r="A121" s="25"/>
      <c r="B121" s="25"/>
      <c r="C121" s="25" t="s">
        <v>410</v>
      </c>
      <c r="D121" s="53" t="s">
        <v>431</v>
      </c>
      <c r="E121" s="54" t="s">
        <v>432</v>
      </c>
      <c r="F121" s="41" t="s">
        <v>393</v>
      </c>
      <c r="G121" s="26" t="s">
        <v>433</v>
      </c>
      <c r="H121" s="41"/>
      <c r="I121" s="41" t="s">
        <v>426</v>
      </c>
      <c r="J121" s="54" t="s">
        <v>589</v>
      </c>
    </row>
    <row r="122" ht="20.25" customHeight="1" spans="1:10">
      <c r="A122" s="25"/>
      <c r="B122" s="25"/>
      <c r="C122" s="25" t="s">
        <v>414</v>
      </c>
      <c r="D122" s="53" t="s">
        <v>415</v>
      </c>
      <c r="E122" s="54" t="s">
        <v>435</v>
      </c>
      <c r="F122" s="41" t="s">
        <v>424</v>
      </c>
      <c r="G122" s="26" t="s">
        <v>408</v>
      </c>
      <c r="H122" s="41" t="s">
        <v>401</v>
      </c>
      <c r="I122" s="41" t="s">
        <v>426</v>
      </c>
      <c r="J122" s="54" t="s">
        <v>436</v>
      </c>
    </row>
    <row r="123" ht="59" customHeight="1" spans="1:10">
      <c r="A123" s="52" t="s">
        <v>371</v>
      </c>
      <c r="B123" s="25" t="s">
        <v>590</v>
      </c>
      <c r="C123" s="25"/>
      <c r="D123" s="25"/>
      <c r="E123" s="25"/>
      <c r="F123" s="25"/>
      <c r="G123" s="25"/>
      <c r="H123" s="25"/>
      <c r="I123" s="25"/>
      <c r="J123" s="25"/>
    </row>
    <row r="124" ht="20.25" customHeight="1" spans="1:10">
      <c r="A124" s="25"/>
      <c r="B124" s="25"/>
      <c r="C124" s="25" t="s">
        <v>390</v>
      </c>
      <c r="D124" s="53" t="s">
        <v>397</v>
      </c>
      <c r="E124" s="54" t="s">
        <v>561</v>
      </c>
      <c r="F124" s="41" t="s">
        <v>424</v>
      </c>
      <c r="G124" s="26" t="s">
        <v>408</v>
      </c>
      <c r="H124" s="41" t="s">
        <v>401</v>
      </c>
      <c r="I124" s="41" t="s">
        <v>396</v>
      </c>
      <c r="J124" s="54" t="s">
        <v>591</v>
      </c>
    </row>
    <row r="125" ht="20.25" customHeight="1" spans="1:10">
      <c r="A125" s="25"/>
      <c r="B125" s="25"/>
      <c r="C125" s="25" t="s">
        <v>390</v>
      </c>
      <c r="D125" s="53" t="s">
        <v>397</v>
      </c>
      <c r="E125" s="54" t="s">
        <v>592</v>
      </c>
      <c r="F125" s="41" t="s">
        <v>428</v>
      </c>
      <c r="G125" s="26" t="s">
        <v>70</v>
      </c>
      <c r="H125" s="41" t="s">
        <v>401</v>
      </c>
      <c r="I125" s="41" t="s">
        <v>396</v>
      </c>
      <c r="J125" s="54" t="s">
        <v>593</v>
      </c>
    </row>
    <row r="126" ht="20.25" customHeight="1" spans="1:10">
      <c r="A126" s="25"/>
      <c r="B126" s="25"/>
      <c r="C126" s="25" t="s">
        <v>390</v>
      </c>
      <c r="D126" s="53" t="s">
        <v>403</v>
      </c>
      <c r="E126" s="54" t="s">
        <v>594</v>
      </c>
      <c r="F126" s="41" t="s">
        <v>393</v>
      </c>
      <c r="G126" s="26" t="s">
        <v>595</v>
      </c>
      <c r="H126" s="41" t="s">
        <v>463</v>
      </c>
      <c r="I126" s="41" t="s">
        <v>396</v>
      </c>
      <c r="J126" s="54" t="s">
        <v>596</v>
      </c>
    </row>
    <row r="127" ht="20.25" customHeight="1" spans="1:10">
      <c r="A127" s="25"/>
      <c r="B127" s="25"/>
      <c r="C127" s="25" t="s">
        <v>410</v>
      </c>
      <c r="D127" s="53" t="s">
        <v>431</v>
      </c>
      <c r="E127" s="54" t="s">
        <v>597</v>
      </c>
      <c r="F127" s="41" t="s">
        <v>424</v>
      </c>
      <c r="G127" s="26" t="s">
        <v>50</v>
      </c>
      <c r="H127" s="41" t="s">
        <v>401</v>
      </c>
      <c r="I127" s="41" t="s">
        <v>396</v>
      </c>
      <c r="J127" s="54" t="s">
        <v>598</v>
      </c>
    </row>
    <row r="128" ht="20.25" customHeight="1" spans="1:10">
      <c r="A128" s="25"/>
      <c r="B128" s="25"/>
      <c r="C128" s="25" t="s">
        <v>414</v>
      </c>
      <c r="D128" s="53" t="s">
        <v>415</v>
      </c>
      <c r="E128" s="54" t="s">
        <v>415</v>
      </c>
      <c r="F128" s="41" t="s">
        <v>424</v>
      </c>
      <c r="G128" s="26" t="s">
        <v>408</v>
      </c>
      <c r="H128" s="41" t="s">
        <v>401</v>
      </c>
      <c r="I128" s="41" t="s">
        <v>396</v>
      </c>
      <c r="J128" s="54" t="s">
        <v>599</v>
      </c>
    </row>
    <row r="129" ht="57" customHeight="1" spans="1:10">
      <c r="A129" s="52" t="s">
        <v>338</v>
      </c>
      <c r="B129" s="25" t="s">
        <v>600</v>
      </c>
      <c r="C129" s="25"/>
      <c r="D129" s="25"/>
      <c r="E129" s="25"/>
      <c r="F129" s="25"/>
      <c r="G129" s="25"/>
      <c r="H129" s="25"/>
      <c r="I129" s="25"/>
      <c r="J129" s="25"/>
    </row>
    <row r="130" ht="20.25" customHeight="1" spans="1:10">
      <c r="A130" s="25"/>
      <c r="B130" s="25"/>
      <c r="C130" s="25" t="s">
        <v>390</v>
      </c>
      <c r="D130" s="53" t="s">
        <v>397</v>
      </c>
      <c r="E130" s="54" t="s">
        <v>601</v>
      </c>
      <c r="F130" s="41" t="s">
        <v>393</v>
      </c>
      <c r="G130" s="26" t="s">
        <v>439</v>
      </c>
      <c r="H130" s="41" t="s">
        <v>401</v>
      </c>
      <c r="I130" s="41" t="s">
        <v>396</v>
      </c>
      <c r="J130" s="54" t="s">
        <v>601</v>
      </c>
    </row>
    <row r="131" ht="20.25" customHeight="1" spans="1:10">
      <c r="A131" s="25"/>
      <c r="B131" s="25"/>
      <c r="C131" s="25" t="s">
        <v>390</v>
      </c>
      <c r="D131" s="53" t="s">
        <v>403</v>
      </c>
      <c r="E131" s="54" t="s">
        <v>602</v>
      </c>
      <c r="F131" s="41" t="s">
        <v>393</v>
      </c>
      <c r="G131" s="26" t="s">
        <v>603</v>
      </c>
      <c r="H131" s="41"/>
      <c r="I131" s="41" t="s">
        <v>426</v>
      </c>
      <c r="J131" s="54" t="s">
        <v>602</v>
      </c>
    </row>
    <row r="132" ht="20.25" customHeight="1" spans="1:10">
      <c r="A132" s="25"/>
      <c r="B132" s="25"/>
      <c r="C132" s="25" t="s">
        <v>410</v>
      </c>
      <c r="D132" s="53" t="s">
        <v>411</v>
      </c>
      <c r="E132" s="54" t="s">
        <v>604</v>
      </c>
      <c r="F132" s="41" t="s">
        <v>393</v>
      </c>
      <c r="G132" s="26" t="s">
        <v>605</v>
      </c>
      <c r="H132" s="41"/>
      <c r="I132" s="41" t="s">
        <v>426</v>
      </c>
      <c r="J132" s="54" t="s">
        <v>604</v>
      </c>
    </row>
    <row r="133" ht="20.25" customHeight="1" spans="1:10">
      <c r="A133" s="25"/>
      <c r="B133" s="25"/>
      <c r="C133" s="25" t="s">
        <v>410</v>
      </c>
      <c r="D133" s="53" t="s">
        <v>411</v>
      </c>
      <c r="E133" s="54" t="s">
        <v>606</v>
      </c>
      <c r="F133" s="41" t="s">
        <v>393</v>
      </c>
      <c r="G133" s="26" t="s">
        <v>607</v>
      </c>
      <c r="H133" s="41"/>
      <c r="I133" s="41" t="s">
        <v>426</v>
      </c>
      <c r="J133" s="54" t="s">
        <v>608</v>
      </c>
    </row>
    <row r="134" ht="20.25" customHeight="1" spans="1:10">
      <c r="A134" s="25"/>
      <c r="B134" s="25"/>
      <c r="C134" s="25" t="s">
        <v>414</v>
      </c>
      <c r="D134" s="53" t="s">
        <v>415</v>
      </c>
      <c r="E134" s="54" t="s">
        <v>415</v>
      </c>
      <c r="F134" s="41" t="s">
        <v>424</v>
      </c>
      <c r="G134" s="26" t="s">
        <v>408</v>
      </c>
      <c r="H134" s="41" t="s">
        <v>401</v>
      </c>
      <c r="I134" s="41" t="s">
        <v>396</v>
      </c>
      <c r="J134" s="54" t="s">
        <v>415</v>
      </c>
    </row>
    <row r="135" ht="222" customHeight="1" spans="1:10">
      <c r="A135" s="52" t="s">
        <v>373</v>
      </c>
      <c r="B135" s="25" t="s">
        <v>466</v>
      </c>
      <c r="C135" s="25"/>
      <c r="D135" s="25"/>
      <c r="E135" s="25"/>
      <c r="F135" s="25"/>
      <c r="G135" s="25"/>
      <c r="H135" s="25"/>
      <c r="I135" s="25"/>
      <c r="J135" s="25"/>
    </row>
    <row r="136" ht="20.25" customHeight="1" spans="1:10">
      <c r="A136" s="25"/>
      <c r="B136" s="25"/>
      <c r="C136" s="25" t="s">
        <v>390</v>
      </c>
      <c r="D136" s="53" t="s">
        <v>391</v>
      </c>
      <c r="E136" s="54" t="s">
        <v>456</v>
      </c>
      <c r="F136" s="41" t="s">
        <v>424</v>
      </c>
      <c r="G136" s="26" t="s">
        <v>467</v>
      </c>
      <c r="H136" s="41" t="s">
        <v>401</v>
      </c>
      <c r="I136" s="41" t="s">
        <v>396</v>
      </c>
      <c r="J136" s="54" t="s">
        <v>609</v>
      </c>
    </row>
    <row r="137" ht="20.25" customHeight="1" spans="1:10">
      <c r="A137" s="25"/>
      <c r="B137" s="25"/>
      <c r="C137" s="25" t="s">
        <v>390</v>
      </c>
      <c r="D137" s="53" t="s">
        <v>397</v>
      </c>
      <c r="E137" s="54" t="s">
        <v>610</v>
      </c>
      <c r="F137" s="41" t="s">
        <v>393</v>
      </c>
      <c r="G137" s="26" t="s">
        <v>439</v>
      </c>
      <c r="H137" s="41" t="s">
        <v>401</v>
      </c>
      <c r="I137" s="41" t="s">
        <v>396</v>
      </c>
      <c r="J137" s="54" t="s">
        <v>611</v>
      </c>
    </row>
    <row r="138" ht="20.25" customHeight="1" spans="1:10">
      <c r="A138" s="25"/>
      <c r="B138" s="25"/>
      <c r="C138" s="25" t="s">
        <v>390</v>
      </c>
      <c r="D138" s="53" t="s">
        <v>397</v>
      </c>
      <c r="E138" s="54" t="s">
        <v>472</v>
      </c>
      <c r="F138" s="41" t="s">
        <v>424</v>
      </c>
      <c r="G138" s="26" t="s">
        <v>457</v>
      </c>
      <c r="H138" s="41" t="s">
        <v>401</v>
      </c>
      <c r="I138" s="41" t="s">
        <v>396</v>
      </c>
      <c r="J138" s="54" t="s">
        <v>612</v>
      </c>
    </row>
    <row r="139" ht="20.25" customHeight="1" spans="1:10">
      <c r="A139" s="25"/>
      <c r="B139" s="25"/>
      <c r="C139" s="25" t="s">
        <v>410</v>
      </c>
      <c r="D139" s="53" t="s">
        <v>449</v>
      </c>
      <c r="E139" s="54" t="s">
        <v>474</v>
      </c>
      <c r="F139" s="41" t="s">
        <v>424</v>
      </c>
      <c r="G139" s="26" t="s">
        <v>420</v>
      </c>
      <c r="H139" s="41" t="s">
        <v>405</v>
      </c>
      <c r="I139" s="41" t="s">
        <v>396</v>
      </c>
      <c r="J139" s="54" t="s">
        <v>613</v>
      </c>
    </row>
    <row r="140" ht="20.25" customHeight="1" spans="1:10">
      <c r="A140" s="25"/>
      <c r="B140" s="25"/>
      <c r="C140" s="25" t="s">
        <v>414</v>
      </c>
      <c r="D140" s="53" t="s">
        <v>415</v>
      </c>
      <c r="E140" s="54" t="s">
        <v>476</v>
      </c>
      <c r="F140" s="41" t="s">
        <v>424</v>
      </c>
      <c r="G140" s="26" t="s">
        <v>408</v>
      </c>
      <c r="H140" s="41" t="s">
        <v>401</v>
      </c>
      <c r="I140" s="41" t="s">
        <v>396</v>
      </c>
      <c r="J140" s="54" t="s">
        <v>614</v>
      </c>
    </row>
    <row r="141" ht="54" customHeight="1" spans="1:10">
      <c r="A141" s="52" t="s">
        <v>290</v>
      </c>
      <c r="B141" s="25" t="s">
        <v>615</v>
      </c>
      <c r="C141" s="25"/>
      <c r="D141" s="25"/>
      <c r="E141" s="25"/>
      <c r="F141" s="25"/>
      <c r="G141" s="25"/>
      <c r="H141" s="25"/>
      <c r="I141" s="25"/>
      <c r="J141" s="25"/>
    </row>
    <row r="142" ht="20.25" customHeight="1" spans="1:10">
      <c r="A142" s="25"/>
      <c r="B142" s="25"/>
      <c r="C142" s="25" t="s">
        <v>390</v>
      </c>
      <c r="D142" s="53" t="s">
        <v>391</v>
      </c>
      <c r="E142" s="54" t="s">
        <v>616</v>
      </c>
      <c r="F142" s="41" t="s">
        <v>424</v>
      </c>
      <c r="G142" s="26" t="s">
        <v>420</v>
      </c>
      <c r="H142" s="41" t="s">
        <v>421</v>
      </c>
      <c r="I142" s="41" t="s">
        <v>396</v>
      </c>
      <c r="J142" s="54" t="s">
        <v>617</v>
      </c>
    </row>
    <row r="143" ht="20.25" customHeight="1" spans="1:10">
      <c r="A143" s="25"/>
      <c r="B143" s="25"/>
      <c r="C143" s="25" t="s">
        <v>390</v>
      </c>
      <c r="D143" s="53" t="s">
        <v>397</v>
      </c>
      <c r="E143" s="54" t="s">
        <v>618</v>
      </c>
      <c r="F143" s="41" t="s">
        <v>393</v>
      </c>
      <c r="G143" s="26" t="s">
        <v>619</v>
      </c>
      <c r="H143" s="41"/>
      <c r="I143" s="41" t="s">
        <v>426</v>
      </c>
      <c r="J143" s="54" t="s">
        <v>620</v>
      </c>
    </row>
    <row r="144" ht="20.25" customHeight="1" spans="1:10">
      <c r="A144" s="25"/>
      <c r="B144" s="25"/>
      <c r="C144" s="25" t="s">
        <v>390</v>
      </c>
      <c r="D144" s="53" t="s">
        <v>403</v>
      </c>
      <c r="E144" s="54" t="s">
        <v>553</v>
      </c>
      <c r="F144" s="41" t="s">
        <v>393</v>
      </c>
      <c r="G144" s="26" t="s">
        <v>439</v>
      </c>
      <c r="H144" s="41" t="s">
        <v>401</v>
      </c>
      <c r="I144" s="41" t="s">
        <v>426</v>
      </c>
      <c r="J144" s="54" t="s">
        <v>554</v>
      </c>
    </row>
    <row r="145" ht="20.25" customHeight="1" spans="1:10">
      <c r="A145" s="25"/>
      <c r="B145" s="25"/>
      <c r="C145" s="25" t="s">
        <v>410</v>
      </c>
      <c r="D145" s="53" t="s">
        <v>411</v>
      </c>
      <c r="E145" s="54" t="s">
        <v>621</v>
      </c>
      <c r="F145" s="41" t="s">
        <v>393</v>
      </c>
      <c r="G145" s="26" t="s">
        <v>556</v>
      </c>
      <c r="H145" s="41"/>
      <c r="I145" s="41" t="s">
        <v>426</v>
      </c>
      <c r="J145" s="54" t="s">
        <v>622</v>
      </c>
    </row>
    <row r="146" ht="20.25" customHeight="1" spans="1:10">
      <c r="A146" s="25"/>
      <c r="B146" s="25"/>
      <c r="C146" s="25" t="s">
        <v>414</v>
      </c>
      <c r="D146" s="53" t="s">
        <v>415</v>
      </c>
      <c r="E146" s="54" t="s">
        <v>623</v>
      </c>
      <c r="F146" s="41" t="s">
        <v>424</v>
      </c>
      <c r="G146" s="26" t="s">
        <v>408</v>
      </c>
      <c r="H146" s="41" t="s">
        <v>401</v>
      </c>
      <c r="I146" s="41" t="s">
        <v>426</v>
      </c>
      <c r="J146" s="54" t="s">
        <v>624</v>
      </c>
    </row>
    <row r="147" ht="77" customHeight="1" spans="1:10">
      <c r="A147" s="52" t="s">
        <v>369</v>
      </c>
      <c r="B147" s="25" t="s">
        <v>625</v>
      </c>
      <c r="C147" s="25"/>
      <c r="D147" s="25"/>
      <c r="E147" s="25"/>
      <c r="F147" s="25"/>
      <c r="G147" s="25"/>
      <c r="H147" s="25"/>
      <c r="I147" s="25"/>
      <c r="J147" s="25"/>
    </row>
    <row r="148" ht="20.25" customHeight="1" spans="1:10">
      <c r="A148" s="25"/>
      <c r="B148" s="25"/>
      <c r="C148" s="25" t="s">
        <v>390</v>
      </c>
      <c r="D148" s="53" t="s">
        <v>391</v>
      </c>
      <c r="E148" s="54" t="s">
        <v>626</v>
      </c>
      <c r="F148" s="41" t="s">
        <v>424</v>
      </c>
      <c r="G148" s="26" t="s">
        <v>627</v>
      </c>
      <c r="H148" s="41" t="s">
        <v>401</v>
      </c>
      <c r="I148" s="41" t="s">
        <v>396</v>
      </c>
      <c r="J148" s="54" t="s">
        <v>628</v>
      </c>
    </row>
    <row r="149" ht="20.25" customHeight="1" spans="1:10">
      <c r="A149" s="25"/>
      <c r="B149" s="25"/>
      <c r="C149" s="25" t="s">
        <v>390</v>
      </c>
      <c r="D149" s="53" t="s">
        <v>391</v>
      </c>
      <c r="E149" s="54" t="s">
        <v>629</v>
      </c>
      <c r="F149" s="41" t="s">
        <v>424</v>
      </c>
      <c r="G149" s="26" t="s">
        <v>630</v>
      </c>
      <c r="H149" s="41" t="s">
        <v>401</v>
      </c>
      <c r="I149" s="41" t="s">
        <v>396</v>
      </c>
      <c r="J149" s="54" t="s">
        <v>631</v>
      </c>
    </row>
    <row r="150" ht="20.25" customHeight="1" spans="1:10">
      <c r="A150" s="25"/>
      <c r="B150" s="25"/>
      <c r="C150" s="25" t="s">
        <v>410</v>
      </c>
      <c r="D150" s="53" t="s">
        <v>411</v>
      </c>
      <c r="E150" s="54" t="s">
        <v>632</v>
      </c>
      <c r="F150" s="41" t="s">
        <v>393</v>
      </c>
      <c r="G150" s="26" t="s">
        <v>439</v>
      </c>
      <c r="H150" s="41" t="s">
        <v>401</v>
      </c>
      <c r="I150" s="41" t="s">
        <v>396</v>
      </c>
      <c r="J150" s="54" t="s">
        <v>633</v>
      </c>
    </row>
    <row r="151" ht="20.25" customHeight="1" spans="1:10">
      <c r="A151" s="25"/>
      <c r="B151" s="25"/>
      <c r="C151" s="25" t="s">
        <v>410</v>
      </c>
      <c r="D151" s="53" t="s">
        <v>411</v>
      </c>
      <c r="E151" s="54" t="s">
        <v>634</v>
      </c>
      <c r="F151" s="41" t="s">
        <v>393</v>
      </c>
      <c r="G151" s="26" t="s">
        <v>439</v>
      </c>
      <c r="H151" s="41" t="s">
        <v>401</v>
      </c>
      <c r="I151" s="41" t="s">
        <v>396</v>
      </c>
      <c r="J151" s="54" t="s">
        <v>635</v>
      </c>
    </row>
    <row r="152" ht="20.25" customHeight="1" spans="1:10">
      <c r="A152" s="25"/>
      <c r="B152" s="25"/>
      <c r="C152" s="25" t="s">
        <v>414</v>
      </c>
      <c r="D152" s="53" t="s">
        <v>415</v>
      </c>
      <c r="E152" s="54" t="s">
        <v>415</v>
      </c>
      <c r="F152" s="41" t="s">
        <v>424</v>
      </c>
      <c r="G152" s="26" t="s">
        <v>408</v>
      </c>
      <c r="H152" s="41" t="s">
        <v>401</v>
      </c>
      <c r="I152" s="41" t="s">
        <v>396</v>
      </c>
      <c r="J152" s="54" t="s">
        <v>599</v>
      </c>
    </row>
    <row r="153" ht="76" customHeight="1" spans="1:10">
      <c r="A153" s="52" t="s">
        <v>357</v>
      </c>
      <c r="B153" s="25" t="s">
        <v>573</v>
      </c>
      <c r="C153" s="25"/>
      <c r="D153" s="25"/>
      <c r="E153" s="25"/>
      <c r="F153" s="25"/>
      <c r="G153" s="25"/>
      <c r="H153" s="25"/>
      <c r="I153" s="25"/>
      <c r="J153" s="25"/>
    </row>
    <row r="154" ht="20.25" customHeight="1" spans="1:10">
      <c r="A154" s="25"/>
      <c r="B154" s="25"/>
      <c r="C154" s="25" t="s">
        <v>390</v>
      </c>
      <c r="D154" s="53" t="s">
        <v>391</v>
      </c>
      <c r="E154" s="54" t="s">
        <v>636</v>
      </c>
      <c r="F154" s="41" t="s">
        <v>393</v>
      </c>
      <c r="G154" s="26" t="s">
        <v>420</v>
      </c>
      <c r="H154" s="41" t="s">
        <v>637</v>
      </c>
      <c r="I154" s="41" t="s">
        <v>396</v>
      </c>
      <c r="J154" s="54" t="s">
        <v>636</v>
      </c>
    </row>
    <row r="155" ht="20.25" customHeight="1" spans="1:10">
      <c r="A155" s="25"/>
      <c r="B155" s="25"/>
      <c r="C155" s="25" t="s">
        <v>390</v>
      </c>
      <c r="D155" s="53" t="s">
        <v>397</v>
      </c>
      <c r="E155" s="54" t="s">
        <v>638</v>
      </c>
      <c r="F155" s="41" t="s">
        <v>424</v>
      </c>
      <c r="G155" s="26" t="s">
        <v>459</v>
      </c>
      <c r="H155" s="41" t="s">
        <v>401</v>
      </c>
      <c r="I155" s="41" t="s">
        <v>396</v>
      </c>
      <c r="J155" s="54" t="s">
        <v>638</v>
      </c>
    </row>
    <row r="156" ht="20.25" customHeight="1" spans="1:10">
      <c r="A156" s="25"/>
      <c r="B156" s="25"/>
      <c r="C156" s="25" t="s">
        <v>390</v>
      </c>
      <c r="D156" s="53" t="s">
        <v>403</v>
      </c>
      <c r="E156" s="54" t="s">
        <v>639</v>
      </c>
      <c r="F156" s="41" t="s">
        <v>393</v>
      </c>
      <c r="G156" s="26" t="s">
        <v>420</v>
      </c>
      <c r="H156" s="41" t="s">
        <v>405</v>
      </c>
      <c r="I156" s="41" t="s">
        <v>396</v>
      </c>
      <c r="J156" s="54" t="s">
        <v>639</v>
      </c>
    </row>
    <row r="157" ht="20.25" customHeight="1" spans="1:10">
      <c r="A157" s="25"/>
      <c r="B157" s="25"/>
      <c r="C157" s="25" t="s">
        <v>410</v>
      </c>
      <c r="D157" s="53" t="s">
        <v>449</v>
      </c>
      <c r="E157" s="54" t="s">
        <v>640</v>
      </c>
      <c r="F157" s="41" t="s">
        <v>393</v>
      </c>
      <c r="G157" s="26" t="s">
        <v>439</v>
      </c>
      <c r="H157" s="41" t="s">
        <v>401</v>
      </c>
      <c r="I157" s="41" t="s">
        <v>396</v>
      </c>
      <c r="J157" s="54" t="s">
        <v>640</v>
      </c>
    </row>
    <row r="158" ht="20.25" customHeight="1" spans="1:10">
      <c r="A158" s="25"/>
      <c r="B158" s="25"/>
      <c r="C158" s="25" t="s">
        <v>414</v>
      </c>
      <c r="D158" s="53" t="s">
        <v>415</v>
      </c>
      <c r="E158" s="54" t="s">
        <v>623</v>
      </c>
      <c r="F158" s="41" t="s">
        <v>424</v>
      </c>
      <c r="G158" s="26" t="s">
        <v>459</v>
      </c>
      <c r="H158" s="41" t="s">
        <v>401</v>
      </c>
      <c r="I158" s="41" t="s">
        <v>396</v>
      </c>
      <c r="J158" s="54" t="s">
        <v>623</v>
      </c>
    </row>
    <row r="159" ht="81" customHeight="1" spans="1:10">
      <c r="A159" s="52" t="s">
        <v>227</v>
      </c>
      <c r="B159" s="25" t="s">
        <v>573</v>
      </c>
      <c r="C159" s="25"/>
      <c r="D159" s="25"/>
      <c r="E159" s="25"/>
      <c r="F159" s="25"/>
      <c r="G159" s="25"/>
      <c r="H159" s="25"/>
      <c r="I159" s="25"/>
      <c r="J159" s="25"/>
    </row>
    <row r="160" ht="20.25" customHeight="1" spans="1:10">
      <c r="A160" s="25"/>
      <c r="B160" s="25"/>
      <c r="C160" s="25" t="s">
        <v>390</v>
      </c>
      <c r="D160" s="53" t="s">
        <v>391</v>
      </c>
      <c r="E160" s="54" t="s">
        <v>641</v>
      </c>
      <c r="F160" s="41" t="s">
        <v>424</v>
      </c>
      <c r="G160" s="26" t="s">
        <v>642</v>
      </c>
      <c r="H160" s="41" t="s">
        <v>576</v>
      </c>
      <c r="I160" s="41" t="s">
        <v>396</v>
      </c>
      <c r="J160" s="54" t="s">
        <v>643</v>
      </c>
    </row>
    <row r="161" ht="20.25" customHeight="1" spans="1:10">
      <c r="A161" s="25"/>
      <c r="B161" s="25"/>
      <c r="C161" s="25" t="s">
        <v>390</v>
      </c>
      <c r="D161" s="53" t="s">
        <v>397</v>
      </c>
      <c r="E161" s="54" t="s">
        <v>577</v>
      </c>
      <c r="F161" s="41" t="s">
        <v>393</v>
      </c>
      <c r="G161" s="26" t="s">
        <v>578</v>
      </c>
      <c r="H161" s="41" t="s">
        <v>401</v>
      </c>
      <c r="I161" s="41" t="s">
        <v>426</v>
      </c>
      <c r="J161" s="54" t="s">
        <v>577</v>
      </c>
    </row>
    <row r="162" ht="20.25" customHeight="1" spans="1:10">
      <c r="A162" s="25"/>
      <c r="B162" s="25"/>
      <c r="C162" s="25" t="s">
        <v>390</v>
      </c>
      <c r="D162" s="53" t="s">
        <v>403</v>
      </c>
      <c r="E162" s="54" t="s">
        <v>579</v>
      </c>
      <c r="F162" s="41" t="s">
        <v>393</v>
      </c>
      <c r="G162" s="26" t="s">
        <v>420</v>
      </c>
      <c r="H162" s="41" t="s">
        <v>405</v>
      </c>
      <c r="I162" s="41" t="s">
        <v>396</v>
      </c>
      <c r="J162" s="54" t="s">
        <v>579</v>
      </c>
    </row>
    <row r="163" ht="36" customHeight="1" spans="1:10">
      <c r="A163" s="25"/>
      <c r="B163" s="25"/>
      <c r="C163" s="25" t="s">
        <v>410</v>
      </c>
      <c r="D163" s="53" t="s">
        <v>449</v>
      </c>
      <c r="E163" s="54" t="s">
        <v>581</v>
      </c>
      <c r="F163" s="41" t="s">
        <v>393</v>
      </c>
      <c r="G163" s="26" t="s">
        <v>581</v>
      </c>
      <c r="H163" s="41" t="s">
        <v>401</v>
      </c>
      <c r="I163" s="41" t="s">
        <v>426</v>
      </c>
      <c r="J163" s="54" t="s">
        <v>581</v>
      </c>
    </row>
    <row r="164" ht="20.25" customHeight="1" spans="1:10">
      <c r="A164" s="25"/>
      <c r="B164" s="25"/>
      <c r="C164" s="25" t="s">
        <v>414</v>
      </c>
      <c r="D164" s="53" t="s">
        <v>415</v>
      </c>
      <c r="E164" s="54" t="s">
        <v>582</v>
      </c>
      <c r="F164" s="41" t="s">
        <v>424</v>
      </c>
      <c r="G164" s="26" t="s">
        <v>459</v>
      </c>
      <c r="H164" s="41" t="s">
        <v>401</v>
      </c>
      <c r="I164" s="41" t="s">
        <v>396</v>
      </c>
      <c r="J164" s="54" t="s">
        <v>582</v>
      </c>
    </row>
    <row r="165" ht="95" customHeight="1" spans="1:10">
      <c r="A165" s="52" t="s">
        <v>236</v>
      </c>
      <c r="B165" s="25" t="s">
        <v>644</v>
      </c>
      <c r="C165" s="25"/>
      <c r="D165" s="25"/>
      <c r="E165" s="25"/>
      <c r="F165" s="25"/>
      <c r="G165" s="25"/>
      <c r="H165" s="25"/>
      <c r="I165" s="25"/>
      <c r="J165" s="25"/>
    </row>
    <row r="166" ht="20.25" customHeight="1" spans="1:10">
      <c r="A166" s="25"/>
      <c r="B166" s="25"/>
      <c r="C166" s="25" t="s">
        <v>390</v>
      </c>
      <c r="D166" s="53" t="s">
        <v>391</v>
      </c>
      <c r="E166" s="54" t="s">
        <v>645</v>
      </c>
      <c r="F166" s="41" t="s">
        <v>393</v>
      </c>
      <c r="G166" s="26" t="s">
        <v>595</v>
      </c>
      <c r="H166" s="41" t="s">
        <v>637</v>
      </c>
      <c r="I166" s="41" t="s">
        <v>396</v>
      </c>
      <c r="J166" s="54" t="s">
        <v>645</v>
      </c>
    </row>
    <row r="167" ht="20.25" customHeight="1" spans="1:10">
      <c r="A167" s="25"/>
      <c r="B167" s="25"/>
      <c r="C167" s="25" t="s">
        <v>390</v>
      </c>
      <c r="D167" s="53" t="s">
        <v>397</v>
      </c>
      <c r="E167" s="54" t="s">
        <v>646</v>
      </c>
      <c r="F167" s="41" t="s">
        <v>424</v>
      </c>
      <c r="G167" s="26" t="s">
        <v>647</v>
      </c>
      <c r="H167" s="41" t="s">
        <v>401</v>
      </c>
      <c r="I167" s="41" t="s">
        <v>396</v>
      </c>
      <c r="J167" s="54" t="s">
        <v>648</v>
      </c>
    </row>
    <row r="168" ht="20.25" customHeight="1" spans="1:10">
      <c r="A168" s="25"/>
      <c r="B168" s="25"/>
      <c r="C168" s="25" t="s">
        <v>390</v>
      </c>
      <c r="D168" s="53" t="s">
        <v>403</v>
      </c>
      <c r="E168" s="54" t="s">
        <v>580</v>
      </c>
      <c r="F168" s="41" t="s">
        <v>393</v>
      </c>
      <c r="G168" s="26" t="s">
        <v>649</v>
      </c>
      <c r="H168" s="41" t="s">
        <v>405</v>
      </c>
      <c r="I168" s="41" t="s">
        <v>396</v>
      </c>
      <c r="J168" s="54" t="s">
        <v>579</v>
      </c>
    </row>
    <row r="169" ht="20.25" customHeight="1" spans="1:10">
      <c r="A169" s="25"/>
      <c r="B169" s="25"/>
      <c r="C169" s="25" t="s">
        <v>410</v>
      </c>
      <c r="D169" s="53" t="s">
        <v>411</v>
      </c>
      <c r="E169" s="54" t="s">
        <v>650</v>
      </c>
      <c r="F169" s="41" t="s">
        <v>424</v>
      </c>
      <c r="G169" s="26" t="s">
        <v>506</v>
      </c>
      <c r="H169" s="41" t="s">
        <v>401</v>
      </c>
      <c r="I169" s="41" t="s">
        <v>426</v>
      </c>
      <c r="J169" s="54" t="s">
        <v>650</v>
      </c>
    </row>
    <row r="170" ht="20.25" customHeight="1" spans="1:10">
      <c r="A170" s="25"/>
      <c r="B170" s="25"/>
      <c r="C170" s="25" t="s">
        <v>414</v>
      </c>
      <c r="D170" s="53" t="s">
        <v>415</v>
      </c>
      <c r="E170" s="54" t="s">
        <v>651</v>
      </c>
      <c r="F170" s="41" t="s">
        <v>424</v>
      </c>
      <c r="G170" s="26" t="s">
        <v>408</v>
      </c>
      <c r="H170" s="41" t="s">
        <v>401</v>
      </c>
      <c r="I170" s="41" t="s">
        <v>396</v>
      </c>
      <c r="J170" s="54" t="s">
        <v>652</v>
      </c>
    </row>
    <row r="171" ht="100" customHeight="1" spans="1:10">
      <c r="A171" s="52" t="s">
        <v>310</v>
      </c>
      <c r="B171" s="25" t="s">
        <v>653</v>
      </c>
      <c r="C171" s="25"/>
      <c r="D171" s="25"/>
      <c r="E171" s="25"/>
      <c r="F171" s="25"/>
      <c r="G171" s="25"/>
      <c r="H171" s="25"/>
      <c r="I171" s="25"/>
      <c r="J171" s="25"/>
    </row>
    <row r="172" ht="20.25" customHeight="1" spans="1:10">
      <c r="A172" s="25"/>
      <c r="B172" s="25"/>
      <c r="C172" s="25" t="s">
        <v>390</v>
      </c>
      <c r="D172" s="53" t="s">
        <v>391</v>
      </c>
      <c r="E172" s="54" t="s">
        <v>645</v>
      </c>
      <c r="F172" s="41" t="s">
        <v>393</v>
      </c>
      <c r="G172" s="26" t="s">
        <v>595</v>
      </c>
      <c r="H172" s="41" t="s">
        <v>637</v>
      </c>
      <c r="I172" s="41" t="s">
        <v>396</v>
      </c>
      <c r="J172" s="54" t="s">
        <v>645</v>
      </c>
    </row>
    <row r="173" ht="20.25" customHeight="1" spans="1:10">
      <c r="A173" s="25"/>
      <c r="B173" s="25"/>
      <c r="C173" s="25" t="s">
        <v>390</v>
      </c>
      <c r="D173" s="53" t="s">
        <v>397</v>
      </c>
      <c r="E173" s="54" t="s">
        <v>648</v>
      </c>
      <c r="F173" s="41" t="s">
        <v>424</v>
      </c>
      <c r="G173" s="26" t="s">
        <v>647</v>
      </c>
      <c r="H173" s="41" t="s">
        <v>401</v>
      </c>
      <c r="I173" s="41" t="s">
        <v>396</v>
      </c>
      <c r="J173" s="54" t="s">
        <v>648</v>
      </c>
    </row>
    <row r="174" ht="20.25" customHeight="1" spans="1:10">
      <c r="A174" s="25"/>
      <c r="B174" s="25"/>
      <c r="C174" s="25" t="s">
        <v>390</v>
      </c>
      <c r="D174" s="53" t="s">
        <v>403</v>
      </c>
      <c r="E174" s="54" t="s">
        <v>580</v>
      </c>
      <c r="F174" s="41" t="s">
        <v>393</v>
      </c>
      <c r="G174" s="26" t="s">
        <v>649</v>
      </c>
      <c r="H174" s="41" t="s">
        <v>405</v>
      </c>
      <c r="I174" s="41" t="s">
        <v>396</v>
      </c>
      <c r="J174" s="54" t="s">
        <v>580</v>
      </c>
    </row>
    <row r="175" ht="20.25" customHeight="1" spans="1:10">
      <c r="A175" s="25"/>
      <c r="B175" s="25"/>
      <c r="C175" s="25" t="s">
        <v>410</v>
      </c>
      <c r="D175" s="53" t="s">
        <v>411</v>
      </c>
      <c r="E175" s="54" t="s">
        <v>650</v>
      </c>
      <c r="F175" s="41" t="s">
        <v>424</v>
      </c>
      <c r="G175" s="26" t="s">
        <v>506</v>
      </c>
      <c r="H175" s="41" t="s">
        <v>401</v>
      </c>
      <c r="I175" s="41" t="s">
        <v>426</v>
      </c>
      <c r="J175" s="54" t="s">
        <v>650</v>
      </c>
    </row>
    <row r="176" ht="20.25" customHeight="1" spans="1:10">
      <c r="A176" s="25"/>
      <c r="B176" s="25"/>
      <c r="C176" s="25" t="s">
        <v>414</v>
      </c>
      <c r="D176" s="53" t="s">
        <v>415</v>
      </c>
      <c r="E176" s="54" t="s">
        <v>654</v>
      </c>
      <c r="F176" s="41" t="s">
        <v>424</v>
      </c>
      <c r="G176" s="26" t="s">
        <v>408</v>
      </c>
      <c r="H176" s="41" t="s">
        <v>401</v>
      </c>
      <c r="I176" s="41" t="s">
        <v>396</v>
      </c>
      <c r="J176" s="54" t="s">
        <v>654</v>
      </c>
    </row>
    <row r="177" ht="20.25" customHeight="1" spans="1:10">
      <c r="A177" s="52" t="s">
        <v>294</v>
      </c>
      <c r="B177" s="25" t="s">
        <v>532</v>
      </c>
      <c r="C177" s="25"/>
      <c r="D177" s="25"/>
      <c r="E177" s="25"/>
      <c r="F177" s="25"/>
      <c r="G177" s="25"/>
      <c r="H177" s="25"/>
      <c r="I177" s="25"/>
      <c r="J177" s="25"/>
    </row>
    <row r="178" ht="20.25" customHeight="1" spans="1:10">
      <c r="A178" s="25"/>
      <c r="B178" s="25"/>
      <c r="C178" s="25" t="s">
        <v>390</v>
      </c>
      <c r="D178" s="53" t="s">
        <v>391</v>
      </c>
      <c r="E178" s="54" t="s">
        <v>655</v>
      </c>
      <c r="F178" s="41" t="s">
        <v>424</v>
      </c>
      <c r="G178" s="26" t="s">
        <v>656</v>
      </c>
      <c r="H178" s="41" t="s">
        <v>395</v>
      </c>
      <c r="I178" s="41" t="s">
        <v>396</v>
      </c>
      <c r="J178" s="54" t="s">
        <v>657</v>
      </c>
    </row>
    <row r="179" ht="20.25" customHeight="1" spans="1:10">
      <c r="A179" s="25"/>
      <c r="B179" s="25"/>
      <c r="C179" s="25" t="s">
        <v>390</v>
      </c>
      <c r="D179" s="53" t="s">
        <v>397</v>
      </c>
      <c r="E179" s="54" t="s">
        <v>658</v>
      </c>
      <c r="F179" s="41" t="s">
        <v>393</v>
      </c>
      <c r="G179" s="26" t="s">
        <v>439</v>
      </c>
      <c r="H179" s="41" t="s">
        <v>395</v>
      </c>
      <c r="I179" s="41" t="s">
        <v>426</v>
      </c>
      <c r="J179" s="54" t="s">
        <v>659</v>
      </c>
    </row>
    <row r="180" ht="20.25" customHeight="1" spans="1:10">
      <c r="A180" s="25"/>
      <c r="B180" s="25"/>
      <c r="C180" s="25" t="s">
        <v>390</v>
      </c>
      <c r="D180" s="53" t="s">
        <v>403</v>
      </c>
      <c r="E180" s="54" t="s">
        <v>660</v>
      </c>
      <c r="F180" s="41" t="s">
        <v>393</v>
      </c>
      <c r="G180" s="26" t="s">
        <v>420</v>
      </c>
      <c r="H180" s="41" t="s">
        <v>405</v>
      </c>
      <c r="I180" s="41" t="s">
        <v>426</v>
      </c>
      <c r="J180" s="54" t="s">
        <v>661</v>
      </c>
    </row>
    <row r="181" ht="20.25" customHeight="1" spans="1:10">
      <c r="A181" s="25"/>
      <c r="B181" s="25"/>
      <c r="C181" s="25" t="s">
        <v>410</v>
      </c>
      <c r="D181" s="53" t="s">
        <v>431</v>
      </c>
      <c r="E181" s="54" t="s">
        <v>662</v>
      </c>
      <c r="F181" s="41" t="s">
        <v>393</v>
      </c>
      <c r="G181" s="26" t="s">
        <v>663</v>
      </c>
      <c r="H181" s="41"/>
      <c r="I181" s="41" t="s">
        <v>426</v>
      </c>
      <c r="J181" s="54" t="s">
        <v>664</v>
      </c>
    </row>
    <row r="182" ht="20.25" customHeight="1" spans="1:10">
      <c r="A182" s="25"/>
      <c r="B182" s="25"/>
      <c r="C182" s="25" t="s">
        <v>414</v>
      </c>
      <c r="D182" s="53" t="s">
        <v>415</v>
      </c>
      <c r="E182" s="54" t="s">
        <v>665</v>
      </c>
      <c r="F182" s="41" t="s">
        <v>424</v>
      </c>
      <c r="G182" s="26" t="s">
        <v>408</v>
      </c>
      <c r="H182" s="41" t="s">
        <v>401</v>
      </c>
      <c r="I182" s="41" t="s">
        <v>426</v>
      </c>
      <c r="J182" s="54" t="s">
        <v>666</v>
      </c>
    </row>
    <row r="183" ht="81" customHeight="1" spans="1:10">
      <c r="A183" s="52" t="s">
        <v>353</v>
      </c>
      <c r="B183" s="25" t="s">
        <v>667</v>
      </c>
      <c r="C183" s="25"/>
      <c r="D183" s="25"/>
      <c r="E183" s="25"/>
      <c r="F183" s="25"/>
      <c r="G183" s="25"/>
      <c r="H183" s="25"/>
      <c r="I183" s="25"/>
      <c r="J183" s="25"/>
    </row>
    <row r="184" ht="20.25" customHeight="1" spans="1:10">
      <c r="A184" s="25"/>
      <c r="B184" s="25"/>
      <c r="C184" s="25" t="s">
        <v>390</v>
      </c>
      <c r="D184" s="53" t="s">
        <v>391</v>
      </c>
      <c r="E184" s="54" t="s">
        <v>668</v>
      </c>
      <c r="F184" s="41" t="s">
        <v>399</v>
      </c>
      <c r="G184" s="26" t="s">
        <v>408</v>
      </c>
      <c r="H184" s="41" t="s">
        <v>401</v>
      </c>
      <c r="I184" s="41" t="s">
        <v>396</v>
      </c>
      <c r="J184" s="54" t="s">
        <v>669</v>
      </c>
    </row>
    <row r="185" ht="20.25" customHeight="1" spans="1:10">
      <c r="A185" s="25"/>
      <c r="B185" s="25"/>
      <c r="C185" s="25" t="s">
        <v>390</v>
      </c>
      <c r="D185" s="53" t="s">
        <v>391</v>
      </c>
      <c r="E185" s="54" t="s">
        <v>670</v>
      </c>
      <c r="F185" s="41" t="s">
        <v>399</v>
      </c>
      <c r="G185" s="26" t="s">
        <v>408</v>
      </c>
      <c r="H185" s="41" t="s">
        <v>401</v>
      </c>
      <c r="I185" s="41" t="s">
        <v>396</v>
      </c>
      <c r="J185" s="54" t="s">
        <v>671</v>
      </c>
    </row>
    <row r="186" ht="20.25" customHeight="1" spans="1:10">
      <c r="A186" s="25"/>
      <c r="B186" s="25"/>
      <c r="C186" s="25" t="s">
        <v>390</v>
      </c>
      <c r="D186" s="53" t="s">
        <v>391</v>
      </c>
      <c r="E186" s="54" t="s">
        <v>503</v>
      </c>
      <c r="F186" s="41" t="s">
        <v>399</v>
      </c>
      <c r="G186" s="26" t="s">
        <v>408</v>
      </c>
      <c r="H186" s="41" t="s">
        <v>401</v>
      </c>
      <c r="I186" s="41" t="s">
        <v>396</v>
      </c>
      <c r="J186" s="54" t="s">
        <v>672</v>
      </c>
    </row>
    <row r="187" ht="20.25" customHeight="1" spans="1:10">
      <c r="A187" s="25"/>
      <c r="B187" s="25"/>
      <c r="C187" s="25" t="s">
        <v>390</v>
      </c>
      <c r="D187" s="53" t="s">
        <v>391</v>
      </c>
      <c r="E187" s="54" t="s">
        <v>673</v>
      </c>
      <c r="F187" s="41" t="s">
        <v>399</v>
      </c>
      <c r="G187" s="26" t="s">
        <v>408</v>
      </c>
      <c r="H187" s="41" t="s">
        <v>401</v>
      </c>
      <c r="I187" s="41" t="s">
        <v>396</v>
      </c>
      <c r="J187" s="54" t="s">
        <v>674</v>
      </c>
    </row>
    <row r="188" ht="39" customHeight="1" spans="1:10">
      <c r="A188" s="25"/>
      <c r="B188" s="25"/>
      <c r="C188" s="25" t="s">
        <v>390</v>
      </c>
      <c r="D188" s="53" t="s">
        <v>391</v>
      </c>
      <c r="E188" s="54" t="s">
        <v>675</v>
      </c>
      <c r="F188" s="41" t="s">
        <v>399</v>
      </c>
      <c r="G188" s="26" t="s">
        <v>408</v>
      </c>
      <c r="H188" s="41" t="s">
        <v>401</v>
      </c>
      <c r="I188" s="41" t="s">
        <v>396</v>
      </c>
      <c r="J188" s="54" t="s">
        <v>676</v>
      </c>
    </row>
    <row r="189" ht="20.25" customHeight="1" spans="1:10">
      <c r="A189" s="25"/>
      <c r="B189" s="25"/>
      <c r="C189" s="25" t="s">
        <v>390</v>
      </c>
      <c r="D189" s="53" t="s">
        <v>391</v>
      </c>
      <c r="E189" s="54" t="s">
        <v>677</v>
      </c>
      <c r="F189" s="41" t="s">
        <v>399</v>
      </c>
      <c r="G189" s="26" t="s">
        <v>408</v>
      </c>
      <c r="H189" s="41" t="s">
        <v>401</v>
      </c>
      <c r="I189" s="41" t="s">
        <v>396</v>
      </c>
      <c r="J189" s="54" t="s">
        <v>678</v>
      </c>
    </row>
    <row r="190" ht="20.25" customHeight="1" spans="1:10">
      <c r="A190" s="25"/>
      <c r="B190" s="25"/>
      <c r="C190" s="25" t="s">
        <v>390</v>
      </c>
      <c r="D190" s="53" t="s">
        <v>391</v>
      </c>
      <c r="E190" s="54" t="s">
        <v>501</v>
      </c>
      <c r="F190" s="41" t="s">
        <v>399</v>
      </c>
      <c r="G190" s="26" t="s">
        <v>679</v>
      </c>
      <c r="H190" s="41" t="s">
        <v>401</v>
      </c>
      <c r="I190" s="41" t="s">
        <v>396</v>
      </c>
      <c r="J190" s="54" t="s">
        <v>680</v>
      </c>
    </row>
    <row r="191" ht="20.25" customHeight="1" spans="1:10">
      <c r="A191" s="25"/>
      <c r="B191" s="25"/>
      <c r="C191" s="25" t="s">
        <v>390</v>
      </c>
      <c r="D191" s="53" t="s">
        <v>391</v>
      </c>
      <c r="E191" s="54" t="s">
        <v>626</v>
      </c>
      <c r="F191" s="41" t="s">
        <v>399</v>
      </c>
      <c r="G191" s="26" t="s">
        <v>681</v>
      </c>
      <c r="H191" s="41" t="s">
        <v>401</v>
      </c>
      <c r="I191" s="41" t="s">
        <v>396</v>
      </c>
      <c r="J191" s="54" t="s">
        <v>682</v>
      </c>
    </row>
    <row r="192" ht="20.25" customHeight="1" spans="1:10">
      <c r="A192" s="25"/>
      <c r="B192" s="25"/>
      <c r="C192" s="25" t="s">
        <v>390</v>
      </c>
      <c r="D192" s="53" t="s">
        <v>391</v>
      </c>
      <c r="E192" s="54" t="s">
        <v>629</v>
      </c>
      <c r="F192" s="41" t="s">
        <v>399</v>
      </c>
      <c r="G192" s="26" t="s">
        <v>683</v>
      </c>
      <c r="H192" s="41" t="s">
        <v>401</v>
      </c>
      <c r="I192" s="41" t="s">
        <v>396</v>
      </c>
      <c r="J192" s="54" t="s">
        <v>684</v>
      </c>
    </row>
    <row r="193" ht="20.25" customHeight="1" spans="1:10">
      <c r="A193" s="25"/>
      <c r="B193" s="25"/>
      <c r="C193" s="25" t="s">
        <v>390</v>
      </c>
      <c r="D193" s="53" t="s">
        <v>397</v>
      </c>
      <c r="E193" s="54" t="s">
        <v>685</v>
      </c>
      <c r="F193" s="41" t="s">
        <v>399</v>
      </c>
      <c r="G193" s="26" t="s">
        <v>467</v>
      </c>
      <c r="H193" s="41" t="s">
        <v>401</v>
      </c>
      <c r="I193" s="41" t="s">
        <v>396</v>
      </c>
      <c r="J193" s="54" t="s">
        <v>686</v>
      </c>
    </row>
    <row r="194" ht="20.25" customHeight="1" spans="1:10">
      <c r="A194" s="25"/>
      <c r="B194" s="25"/>
      <c r="C194" s="25" t="s">
        <v>390</v>
      </c>
      <c r="D194" s="53" t="s">
        <v>397</v>
      </c>
      <c r="E194" s="54" t="s">
        <v>687</v>
      </c>
      <c r="F194" s="41" t="s">
        <v>399</v>
      </c>
      <c r="G194" s="26" t="s">
        <v>457</v>
      </c>
      <c r="H194" s="41" t="s">
        <v>401</v>
      </c>
      <c r="I194" s="41" t="s">
        <v>396</v>
      </c>
      <c r="J194" s="54" t="s">
        <v>688</v>
      </c>
    </row>
    <row r="195" ht="20.25" customHeight="1" spans="1:10">
      <c r="A195" s="25"/>
      <c r="B195" s="25"/>
      <c r="C195" s="25" t="s">
        <v>390</v>
      </c>
      <c r="D195" s="53" t="s">
        <v>397</v>
      </c>
      <c r="E195" s="54" t="s">
        <v>689</v>
      </c>
      <c r="F195" s="41" t="s">
        <v>399</v>
      </c>
      <c r="G195" s="26" t="s">
        <v>467</v>
      </c>
      <c r="H195" s="41" t="s">
        <v>401</v>
      </c>
      <c r="I195" s="41" t="s">
        <v>396</v>
      </c>
      <c r="J195" s="54" t="s">
        <v>690</v>
      </c>
    </row>
    <row r="196" ht="20.25" customHeight="1" spans="1:10">
      <c r="A196" s="25"/>
      <c r="B196" s="25"/>
      <c r="C196" s="25" t="s">
        <v>390</v>
      </c>
      <c r="D196" s="53" t="s">
        <v>397</v>
      </c>
      <c r="E196" s="54" t="s">
        <v>691</v>
      </c>
      <c r="F196" s="41" t="s">
        <v>399</v>
      </c>
      <c r="G196" s="26" t="s">
        <v>459</v>
      </c>
      <c r="H196" s="41" t="s">
        <v>401</v>
      </c>
      <c r="I196" s="41" t="s">
        <v>396</v>
      </c>
      <c r="J196" s="54" t="s">
        <v>692</v>
      </c>
    </row>
    <row r="197" ht="36" customHeight="1" spans="1:10">
      <c r="A197" s="25"/>
      <c r="B197" s="25"/>
      <c r="C197" s="25" t="s">
        <v>390</v>
      </c>
      <c r="D197" s="53" t="s">
        <v>397</v>
      </c>
      <c r="E197" s="54" t="s">
        <v>693</v>
      </c>
      <c r="F197" s="41" t="s">
        <v>399</v>
      </c>
      <c r="G197" s="26" t="s">
        <v>467</v>
      </c>
      <c r="H197" s="41" t="s">
        <v>401</v>
      </c>
      <c r="I197" s="41" t="s">
        <v>396</v>
      </c>
      <c r="J197" s="54" t="s">
        <v>694</v>
      </c>
    </row>
    <row r="198" ht="42" customHeight="1" spans="1:10">
      <c r="A198" s="25"/>
      <c r="B198" s="25"/>
      <c r="C198" s="25" t="s">
        <v>410</v>
      </c>
      <c r="D198" s="53" t="s">
        <v>411</v>
      </c>
      <c r="E198" s="54" t="s">
        <v>695</v>
      </c>
      <c r="F198" s="41" t="s">
        <v>399</v>
      </c>
      <c r="G198" s="26" t="s">
        <v>457</v>
      </c>
      <c r="H198" s="41" t="s">
        <v>401</v>
      </c>
      <c r="I198" s="41" t="s">
        <v>396</v>
      </c>
      <c r="J198" s="54" t="s">
        <v>695</v>
      </c>
    </row>
    <row r="199" ht="20.25" customHeight="1" spans="1:10">
      <c r="A199" s="25"/>
      <c r="B199" s="25"/>
      <c r="C199" s="25" t="s">
        <v>414</v>
      </c>
      <c r="D199" s="53" t="s">
        <v>415</v>
      </c>
      <c r="E199" s="54" t="s">
        <v>696</v>
      </c>
      <c r="F199" s="41" t="s">
        <v>399</v>
      </c>
      <c r="G199" s="26" t="s">
        <v>457</v>
      </c>
      <c r="H199" s="41" t="s">
        <v>401</v>
      </c>
      <c r="I199" s="41" t="s">
        <v>396</v>
      </c>
      <c r="J199" s="54" t="s">
        <v>696</v>
      </c>
    </row>
    <row r="200" ht="242" customHeight="1" spans="1:10">
      <c r="A200" s="52" t="s">
        <v>349</v>
      </c>
      <c r="B200" s="25" t="s">
        <v>697</v>
      </c>
      <c r="C200" s="25"/>
      <c r="D200" s="25"/>
      <c r="E200" s="25"/>
      <c r="F200" s="25"/>
      <c r="G200" s="25"/>
      <c r="H200" s="25"/>
      <c r="I200" s="25"/>
      <c r="J200" s="25"/>
    </row>
    <row r="201" ht="20.25" customHeight="1" spans="1:10">
      <c r="A201" s="25"/>
      <c r="B201" s="25"/>
      <c r="C201" s="25" t="s">
        <v>390</v>
      </c>
      <c r="D201" s="53" t="s">
        <v>391</v>
      </c>
      <c r="E201" s="54" t="s">
        <v>698</v>
      </c>
      <c r="F201" s="41" t="s">
        <v>424</v>
      </c>
      <c r="G201" s="26" t="s">
        <v>488</v>
      </c>
      <c r="H201" s="41" t="s">
        <v>699</v>
      </c>
      <c r="I201" s="41" t="s">
        <v>396</v>
      </c>
      <c r="J201" s="54" t="s">
        <v>700</v>
      </c>
    </row>
    <row r="202" ht="20.25" customHeight="1" spans="1:10">
      <c r="A202" s="25"/>
      <c r="B202" s="25"/>
      <c r="C202" s="25" t="s">
        <v>390</v>
      </c>
      <c r="D202" s="53" t="s">
        <v>391</v>
      </c>
      <c r="E202" s="54" t="s">
        <v>701</v>
      </c>
      <c r="F202" s="41" t="s">
        <v>393</v>
      </c>
      <c r="G202" s="26" t="s">
        <v>702</v>
      </c>
      <c r="H202" s="41" t="s">
        <v>489</v>
      </c>
      <c r="I202" s="41" t="s">
        <v>396</v>
      </c>
      <c r="J202" s="54" t="s">
        <v>703</v>
      </c>
    </row>
    <row r="203" ht="20.25" customHeight="1" spans="1:10">
      <c r="A203" s="25"/>
      <c r="B203" s="25"/>
      <c r="C203" s="25" t="s">
        <v>390</v>
      </c>
      <c r="D203" s="53" t="s">
        <v>391</v>
      </c>
      <c r="E203" s="54" t="s">
        <v>704</v>
      </c>
      <c r="F203" s="41" t="s">
        <v>393</v>
      </c>
      <c r="G203" s="26" t="s">
        <v>439</v>
      </c>
      <c r="H203" s="41" t="s">
        <v>401</v>
      </c>
      <c r="I203" s="41" t="s">
        <v>396</v>
      </c>
      <c r="J203" s="54" t="s">
        <v>705</v>
      </c>
    </row>
    <row r="204" ht="20.25" customHeight="1" spans="1:10">
      <c r="A204" s="25"/>
      <c r="B204" s="25"/>
      <c r="C204" s="25" t="s">
        <v>410</v>
      </c>
      <c r="D204" s="53" t="s">
        <v>411</v>
      </c>
      <c r="E204" s="54" t="s">
        <v>606</v>
      </c>
      <c r="F204" s="41" t="s">
        <v>393</v>
      </c>
      <c r="G204" s="26" t="s">
        <v>607</v>
      </c>
      <c r="H204" s="41"/>
      <c r="I204" s="41" t="s">
        <v>426</v>
      </c>
      <c r="J204" s="54" t="s">
        <v>706</v>
      </c>
    </row>
    <row r="205" ht="30" customHeight="1" spans="1:10">
      <c r="A205" s="25"/>
      <c r="B205" s="25"/>
      <c r="C205" s="25" t="s">
        <v>414</v>
      </c>
      <c r="D205" s="53" t="s">
        <v>415</v>
      </c>
      <c r="E205" s="54" t="s">
        <v>707</v>
      </c>
      <c r="F205" s="41" t="s">
        <v>424</v>
      </c>
      <c r="G205" s="26" t="s">
        <v>408</v>
      </c>
      <c r="H205" s="41" t="s">
        <v>401</v>
      </c>
      <c r="I205" s="41" t="s">
        <v>396</v>
      </c>
      <c r="J205" s="54" t="s">
        <v>708</v>
      </c>
    </row>
    <row r="206" ht="38" customHeight="1" spans="1:10">
      <c r="A206" s="25"/>
      <c r="B206" s="25"/>
      <c r="C206" s="25" t="s">
        <v>414</v>
      </c>
      <c r="D206" s="53" t="s">
        <v>415</v>
      </c>
      <c r="E206" s="54" t="s">
        <v>709</v>
      </c>
      <c r="F206" s="41" t="s">
        <v>424</v>
      </c>
      <c r="G206" s="26" t="s">
        <v>408</v>
      </c>
      <c r="H206" s="41" t="s">
        <v>401</v>
      </c>
      <c r="I206" s="41" t="s">
        <v>396</v>
      </c>
      <c r="J206" s="54" t="s">
        <v>710</v>
      </c>
    </row>
    <row r="207" ht="119" customHeight="1" spans="1:10">
      <c r="A207" s="52" t="s">
        <v>340</v>
      </c>
      <c r="B207" s="25" t="s">
        <v>625</v>
      </c>
      <c r="C207" s="25"/>
      <c r="D207" s="25"/>
      <c r="E207" s="25"/>
      <c r="F207" s="25"/>
      <c r="G207" s="25"/>
      <c r="H207" s="25"/>
      <c r="I207" s="25"/>
      <c r="J207" s="25"/>
    </row>
    <row r="208" ht="20.25" customHeight="1" spans="1:10">
      <c r="A208" s="25"/>
      <c r="B208" s="25"/>
      <c r="C208" s="25" t="s">
        <v>390</v>
      </c>
      <c r="D208" s="53" t="s">
        <v>391</v>
      </c>
      <c r="E208" s="54" t="s">
        <v>668</v>
      </c>
      <c r="F208" s="41" t="s">
        <v>424</v>
      </c>
      <c r="G208" s="26" t="s">
        <v>408</v>
      </c>
      <c r="H208" s="41" t="s">
        <v>401</v>
      </c>
      <c r="I208" s="41" t="s">
        <v>396</v>
      </c>
      <c r="J208" s="54" t="s">
        <v>711</v>
      </c>
    </row>
    <row r="209" ht="20.25" customHeight="1" spans="1:10">
      <c r="A209" s="25"/>
      <c r="B209" s="25"/>
      <c r="C209" s="25" t="s">
        <v>390</v>
      </c>
      <c r="D209" s="53" t="s">
        <v>391</v>
      </c>
      <c r="E209" s="54" t="s">
        <v>673</v>
      </c>
      <c r="F209" s="41" t="s">
        <v>424</v>
      </c>
      <c r="G209" s="26" t="s">
        <v>408</v>
      </c>
      <c r="H209" s="41" t="s">
        <v>401</v>
      </c>
      <c r="I209" s="41" t="s">
        <v>396</v>
      </c>
      <c r="J209" s="54" t="s">
        <v>712</v>
      </c>
    </row>
    <row r="210" ht="20.25" customHeight="1" spans="1:10">
      <c r="A210" s="25"/>
      <c r="B210" s="25"/>
      <c r="C210" s="25" t="s">
        <v>390</v>
      </c>
      <c r="D210" s="53" t="s">
        <v>391</v>
      </c>
      <c r="E210" s="54" t="s">
        <v>501</v>
      </c>
      <c r="F210" s="41" t="s">
        <v>424</v>
      </c>
      <c r="G210" s="26" t="s">
        <v>408</v>
      </c>
      <c r="H210" s="41" t="s">
        <v>401</v>
      </c>
      <c r="I210" s="41" t="s">
        <v>396</v>
      </c>
      <c r="J210" s="54" t="s">
        <v>713</v>
      </c>
    </row>
    <row r="211" ht="20.25" customHeight="1" spans="1:10">
      <c r="A211" s="25"/>
      <c r="B211" s="25"/>
      <c r="C211" s="25" t="s">
        <v>390</v>
      </c>
      <c r="D211" s="53" t="s">
        <v>397</v>
      </c>
      <c r="E211" s="54" t="s">
        <v>685</v>
      </c>
      <c r="F211" s="41" t="s">
        <v>424</v>
      </c>
      <c r="G211" s="26" t="s">
        <v>467</v>
      </c>
      <c r="H211" s="41" t="s">
        <v>401</v>
      </c>
      <c r="I211" s="41" t="s">
        <v>396</v>
      </c>
      <c r="J211" s="54" t="s">
        <v>714</v>
      </c>
    </row>
    <row r="212" ht="20.25" customHeight="1" spans="1:10">
      <c r="A212" s="25"/>
      <c r="B212" s="25"/>
      <c r="C212" s="25" t="s">
        <v>390</v>
      </c>
      <c r="D212" s="53" t="s">
        <v>397</v>
      </c>
      <c r="E212" s="54" t="s">
        <v>687</v>
      </c>
      <c r="F212" s="41" t="s">
        <v>424</v>
      </c>
      <c r="G212" s="26" t="s">
        <v>457</v>
      </c>
      <c r="H212" s="41" t="s">
        <v>401</v>
      </c>
      <c r="I212" s="41" t="s">
        <v>396</v>
      </c>
      <c r="J212" s="54" t="s">
        <v>715</v>
      </c>
    </row>
    <row r="213" ht="20.25" customHeight="1" spans="1:10">
      <c r="A213" s="25"/>
      <c r="B213" s="25"/>
      <c r="C213" s="25" t="s">
        <v>390</v>
      </c>
      <c r="D213" s="53" t="s">
        <v>397</v>
      </c>
      <c r="E213" s="54" t="s">
        <v>689</v>
      </c>
      <c r="F213" s="41" t="s">
        <v>424</v>
      </c>
      <c r="G213" s="26" t="s">
        <v>467</v>
      </c>
      <c r="H213" s="41" t="s">
        <v>401</v>
      </c>
      <c r="I213" s="41" t="s">
        <v>396</v>
      </c>
      <c r="J213" s="54" t="s">
        <v>716</v>
      </c>
    </row>
    <row r="214" ht="20.25" customHeight="1" spans="1:10">
      <c r="A214" s="25"/>
      <c r="B214" s="25"/>
      <c r="C214" s="25" t="s">
        <v>410</v>
      </c>
      <c r="D214" s="53" t="s">
        <v>411</v>
      </c>
      <c r="E214" s="54" t="s">
        <v>717</v>
      </c>
      <c r="F214" s="41" t="s">
        <v>393</v>
      </c>
      <c r="G214" s="26" t="s">
        <v>718</v>
      </c>
      <c r="H214" s="41"/>
      <c r="I214" s="41" t="s">
        <v>426</v>
      </c>
      <c r="J214" s="54" t="s">
        <v>719</v>
      </c>
    </row>
    <row r="215" ht="20.25" customHeight="1" spans="1:10">
      <c r="A215" s="25"/>
      <c r="B215" s="25"/>
      <c r="C215" s="25" t="s">
        <v>410</v>
      </c>
      <c r="D215" s="53" t="s">
        <v>449</v>
      </c>
      <c r="E215" s="54" t="s">
        <v>505</v>
      </c>
      <c r="F215" s="41" t="s">
        <v>393</v>
      </c>
      <c r="G215" s="26" t="s">
        <v>718</v>
      </c>
      <c r="H215" s="41"/>
      <c r="I215" s="41" t="s">
        <v>426</v>
      </c>
      <c r="J215" s="54" t="s">
        <v>720</v>
      </c>
    </row>
    <row r="216" ht="20.25" customHeight="1" spans="1:10">
      <c r="A216" s="25"/>
      <c r="B216" s="25"/>
      <c r="C216" s="25" t="s">
        <v>410</v>
      </c>
      <c r="D216" s="53" t="s">
        <v>449</v>
      </c>
      <c r="E216" s="54" t="s">
        <v>721</v>
      </c>
      <c r="F216" s="41" t="s">
        <v>393</v>
      </c>
      <c r="G216" s="26" t="s">
        <v>722</v>
      </c>
      <c r="H216" s="41"/>
      <c r="I216" s="41" t="s">
        <v>426</v>
      </c>
      <c r="J216" s="54" t="s">
        <v>723</v>
      </c>
    </row>
    <row r="217" ht="20.25" customHeight="1" spans="1:10">
      <c r="A217" s="25"/>
      <c r="B217" s="25"/>
      <c r="C217" s="25" t="s">
        <v>414</v>
      </c>
      <c r="D217" s="53" t="s">
        <v>415</v>
      </c>
      <c r="E217" s="54" t="s">
        <v>415</v>
      </c>
      <c r="F217" s="41" t="s">
        <v>424</v>
      </c>
      <c r="G217" s="26" t="s">
        <v>408</v>
      </c>
      <c r="H217" s="41" t="s">
        <v>401</v>
      </c>
      <c r="I217" s="41" t="s">
        <v>396</v>
      </c>
      <c r="J217" s="54" t="s">
        <v>521</v>
      </c>
    </row>
    <row r="218" ht="79" customHeight="1" spans="1:10">
      <c r="A218" s="52" t="s">
        <v>245</v>
      </c>
      <c r="B218" s="25" t="s">
        <v>724</v>
      </c>
      <c r="C218" s="25"/>
      <c r="D218" s="25"/>
      <c r="E218" s="25"/>
      <c r="F218" s="25"/>
      <c r="G218" s="25"/>
      <c r="H218" s="25"/>
      <c r="I218" s="25"/>
      <c r="J218" s="25"/>
    </row>
    <row r="219" ht="20.25" customHeight="1" spans="1:10">
      <c r="A219" s="25"/>
      <c r="B219" s="25"/>
      <c r="C219" s="25" t="s">
        <v>390</v>
      </c>
      <c r="D219" s="53" t="s">
        <v>391</v>
      </c>
      <c r="E219" s="54" t="s">
        <v>523</v>
      </c>
      <c r="F219" s="41" t="s">
        <v>424</v>
      </c>
      <c r="G219" s="26" t="s">
        <v>524</v>
      </c>
      <c r="H219" s="41" t="s">
        <v>401</v>
      </c>
      <c r="I219" s="41" t="s">
        <v>396</v>
      </c>
      <c r="J219" s="54" t="s">
        <v>525</v>
      </c>
    </row>
    <row r="220" ht="20.25" customHeight="1" spans="1:10">
      <c r="A220" s="25"/>
      <c r="B220" s="25"/>
      <c r="C220" s="25" t="s">
        <v>390</v>
      </c>
      <c r="D220" s="53" t="s">
        <v>397</v>
      </c>
      <c r="E220" s="54" t="s">
        <v>526</v>
      </c>
      <c r="F220" s="41" t="s">
        <v>424</v>
      </c>
      <c r="G220" s="26" t="s">
        <v>459</v>
      </c>
      <c r="H220" s="41" t="s">
        <v>401</v>
      </c>
      <c r="I220" s="41" t="s">
        <v>396</v>
      </c>
      <c r="J220" s="54" t="s">
        <v>526</v>
      </c>
    </row>
    <row r="221" ht="20.25" customHeight="1" spans="1:10">
      <c r="A221" s="25"/>
      <c r="B221" s="25"/>
      <c r="C221" s="25" t="s">
        <v>390</v>
      </c>
      <c r="D221" s="53" t="s">
        <v>403</v>
      </c>
      <c r="E221" s="54" t="s">
        <v>527</v>
      </c>
      <c r="F221" s="41" t="s">
        <v>393</v>
      </c>
      <c r="G221" s="26" t="s">
        <v>528</v>
      </c>
      <c r="H221" s="41" t="s">
        <v>529</v>
      </c>
      <c r="I221" s="41" t="s">
        <v>396</v>
      </c>
      <c r="J221" s="54" t="s">
        <v>527</v>
      </c>
    </row>
    <row r="222" ht="20.25" customHeight="1" spans="1:10">
      <c r="A222" s="25"/>
      <c r="B222" s="25"/>
      <c r="C222" s="25" t="s">
        <v>410</v>
      </c>
      <c r="D222" s="53" t="s">
        <v>449</v>
      </c>
      <c r="E222" s="54" t="s">
        <v>725</v>
      </c>
      <c r="F222" s="41" t="s">
        <v>424</v>
      </c>
      <c r="G222" s="26" t="s">
        <v>459</v>
      </c>
      <c r="H222" s="41" t="s">
        <v>401</v>
      </c>
      <c r="I222" s="41" t="s">
        <v>396</v>
      </c>
      <c r="J222" s="54" t="s">
        <v>530</v>
      </c>
    </row>
    <row r="223" ht="20.25" customHeight="1" spans="1:10">
      <c r="A223" s="25"/>
      <c r="B223" s="25"/>
      <c r="C223" s="25" t="s">
        <v>414</v>
      </c>
      <c r="D223" s="53" t="s">
        <v>415</v>
      </c>
      <c r="E223" s="54" t="s">
        <v>531</v>
      </c>
      <c r="F223" s="41" t="s">
        <v>424</v>
      </c>
      <c r="G223" s="26" t="s">
        <v>459</v>
      </c>
      <c r="H223" s="41" t="s">
        <v>401</v>
      </c>
      <c r="I223" s="41" t="s">
        <v>396</v>
      </c>
      <c r="J223" s="54" t="s">
        <v>531</v>
      </c>
    </row>
    <row r="224" ht="99" customHeight="1" spans="1:10">
      <c r="A224" s="52" t="s">
        <v>324</v>
      </c>
      <c r="B224" s="25" t="s">
        <v>726</v>
      </c>
      <c r="C224" s="25"/>
      <c r="D224" s="25"/>
      <c r="E224" s="25"/>
      <c r="F224" s="25"/>
      <c r="G224" s="25"/>
      <c r="H224" s="25"/>
      <c r="I224" s="25"/>
      <c r="J224" s="25"/>
    </row>
    <row r="225" ht="20.25" customHeight="1" spans="1:10">
      <c r="A225" s="25"/>
      <c r="B225" s="25"/>
      <c r="C225" s="25" t="s">
        <v>390</v>
      </c>
      <c r="D225" s="53" t="s">
        <v>391</v>
      </c>
      <c r="E225" s="54" t="s">
        <v>668</v>
      </c>
      <c r="F225" s="41" t="s">
        <v>399</v>
      </c>
      <c r="G225" s="26" t="s">
        <v>408</v>
      </c>
      <c r="H225" s="41" t="s">
        <v>401</v>
      </c>
      <c r="I225" s="41" t="s">
        <v>396</v>
      </c>
      <c r="J225" s="54" t="s">
        <v>669</v>
      </c>
    </row>
    <row r="226" ht="20.25" customHeight="1" spans="1:10">
      <c r="A226" s="25"/>
      <c r="B226" s="25"/>
      <c r="C226" s="25" t="s">
        <v>390</v>
      </c>
      <c r="D226" s="53" t="s">
        <v>391</v>
      </c>
      <c r="E226" s="54" t="s">
        <v>670</v>
      </c>
      <c r="F226" s="41" t="s">
        <v>399</v>
      </c>
      <c r="G226" s="26" t="s">
        <v>408</v>
      </c>
      <c r="H226" s="41" t="s">
        <v>401</v>
      </c>
      <c r="I226" s="41" t="s">
        <v>396</v>
      </c>
      <c r="J226" s="54" t="s">
        <v>671</v>
      </c>
    </row>
    <row r="227" ht="20.25" customHeight="1" spans="1:10">
      <c r="A227" s="25"/>
      <c r="B227" s="25"/>
      <c r="C227" s="25" t="s">
        <v>390</v>
      </c>
      <c r="D227" s="53" t="s">
        <v>391</v>
      </c>
      <c r="E227" s="54" t="s">
        <v>503</v>
      </c>
      <c r="F227" s="41" t="s">
        <v>399</v>
      </c>
      <c r="G227" s="26" t="s">
        <v>408</v>
      </c>
      <c r="H227" s="41" t="s">
        <v>401</v>
      </c>
      <c r="I227" s="41" t="s">
        <v>396</v>
      </c>
      <c r="J227" s="54" t="s">
        <v>672</v>
      </c>
    </row>
    <row r="228" ht="20.25" customHeight="1" spans="1:10">
      <c r="A228" s="25"/>
      <c r="B228" s="25"/>
      <c r="C228" s="25" t="s">
        <v>390</v>
      </c>
      <c r="D228" s="53" t="s">
        <v>391</v>
      </c>
      <c r="E228" s="54" t="s">
        <v>673</v>
      </c>
      <c r="F228" s="41" t="s">
        <v>399</v>
      </c>
      <c r="G228" s="26" t="s">
        <v>408</v>
      </c>
      <c r="H228" s="41" t="s">
        <v>401</v>
      </c>
      <c r="I228" s="41" t="s">
        <v>396</v>
      </c>
      <c r="J228" s="54" t="s">
        <v>674</v>
      </c>
    </row>
    <row r="229" ht="31" customHeight="1" spans="1:10">
      <c r="A229" s="25"/>
      <c r="B229" s="25"/>
      <c r="C229" s="25" t="s">
        <v>390</v>
      </c>
      <c r="D229" s="53" t="s">
        <v>391</v>
      </c>
      <c r="E229" s="54" t="s">
        <v>675</v>
      </c>
      <c r="F229" s="41" t="s">
        <v>399</v>
      </c>
      <c r="G229" s="26" t="s">
        <v>408</v>
      </c>
      <c r="H229" s="41" t="s">
        <v>401</v>
      </c>
      <c r="I229" s="41" t="s">
        <v>396</v>
      </c>
      <c r="J229" s="54" t="s">
        <v>676</v>
      </c>
    </row>
    <row r="230" ht="20.25" customHeight="1" spans="1:10">
      <c r="A230" s="25"/>
      <c r="B230" s="25"/>
      <c r="C230" s="25" t="s">
        <v>390</v>
      </c>
      <c r="D230" s="53" t="s">
        <v>391</v>
      </c>
      <c r="E230" s="54" t="s">
        <v>677</v>
      </c>
      <c r="F230" s="41" t="s">
        <v>399</v>
      </c>
      <c r="G230" s="26" t="s">
        <v>408</v>
      </c>
      <c r="H230" s="41" t="s">
        <v>401</v>
      </c>
      <c r="I230" s="41" t="s">
        <v>396</v>
      </c>
      <c r="J230" s="54" t="s">
        <v>678</v>
      </c>
    </row>
    <row r="231" ht="20.25" customHeight="1" spans="1:10">
      <c r="A231" s="25"/>
      <c r="B231" s="25"/>
      <c r="C231" s="25" t="s">
        <v>390</v>
      </c>
      <c r="D231" s="53" t="s">
        <v>391</v>
      </c>
      <c r="E231" s="54" t="s">
        <v>501</v>
      </c>
      <c r="F231" s="41" t="s">
        <v>399</v>
      </c>
      <c r="G231" s="26" t="s">
        <v>679</v>
      </c>
      <c r="H231" s="41" t="s">
        <v>401</v>
      </c>
      <c r="I231" s="41" t="s">
        <v>396</v>
      </c>
      <c r="J231" s="54" t="s">
        <v>680</v>
      </c>
    </row>
    <row r="232" ht="20.25" customHeight="1" spans="1:10">
      <c r="A232" s="25"/>
      <c r="B232" s="25"/>
      <c r="C232" s="25" t="s">
        <v>390</v>
      </c>
      <c r="D232" s="53" t="s">
        <v>391</v>
      </c>
      <c r="E232" s="54" t="s">
        <v>626</v>
      </c>
      <c r="F232" s="41" t="s">
        <v>399</v>
      </c>
      <c r="G232" s="26" t="s">
        <v>681</v>
      </c>
      <c r="H232" s="41" t="s">
        <v>401</v>
      </c>
      <c r="I232" s="41" t="s">
        <v>396</v>
      </c>
      <c r="J232" s="54" t="s">
        <v>682</v>
      </c>
    </row>
    <row r="233" ht="20.25" customHeight="1" spans="1:10">
      <c r="A233" s="25"/>
      <c r="B233" s="25"/>
      <c r="C233" s="25" t="s">
        <v>390</v>
      </c>
      <c r="D233" s="53" t="s">
        <v>391</v>
      </c>
      <c r="E233" s="54" t="s">
        <v>629</v>
      </c>
      <c r="F233" s="41" t="s">
        <v>399</v>
      </c>
      <c r="G233" s="26" t="s">
        <v>683</v>
      </c>
      <c r="H233" s="41" t="s">
        <v>401</v>
      </c>
      <c r="I233" s="41" t="s">
        <v>396</v>
      </c>
      <c r="J233" s="54" t="s">
        <v>684</v>
      </c>
    </row>
    <row r="234" ht="20.25" customHeight="1" spans="1:10">
      <c r="A234" s="25"/>
      <c r="B234" s="25"/>
      <c r="C234" s="25" t="s">
        <v>390</v>
      </c>
      <c r="D234" s="53" t="s">
        <v>397</v>
      </c>
      <c r="E234" s="54" t="s">
        <v>685</v>
      </c>
      <c r="F234" s="41" t="s">
        <v>399</v>
      </c>
      <c r="G234" s="26" t="s">
        <v>467</v>
      </c>
      <c r="H234" s="41" t="s">
        <v>401</v>
      </c>
      <c r="I234" s="41" t="s">
        <v>396</v>
      </c>
      <c r="J234" s="54" t="s">
        <v>686</v>
      </c>
    </row>
    <row r="235" ht="20.25" customHeight="1" spans="1:10">
      <c r="A235" s="25"/>
      <c r="B235" s="25"/>
      <c r="C235" s="25" t="s">
        <v>390</v>
      </c>
      <c r="D235" s="53" t="s">
        <v>397</v>
      </c>
      <c r="E235" s="54" t="s">
        <v>687</v>
      </c>
      <c r="F235" s="41" t="s">
        <v>399</v>
      </c>
      <c r="G235" s="26" t="s">
        <v>457</v>
      </c>
      <c r="H235" s="41" t="s">
        <v>401</v>
      </c>
      <c r="I235" s="41" t="s">
        <v>396</v>
      </c>
      <c r="J235" s="54" t="s">
        <v>688</v>
      </c>
    </row>
    <row r="236" ht="20.25" customHeight="1" spans="1:10">
      <c r="A236" s="25"/>
      <c r="B236" s="25"/>
      <c r="C236" s="25" t="s">
        <v>390</v>
      </c>
      <c r="D236" s="53" t="s">
        <v>397</v>
      </c>
      <c r="E236" s="54" t="s">
        <v>689</v>
      </c>
      <c r="F236" s="41" t="s">
        <v>399</v>
      </c>
      <c r="G236" s="26" t="s">
        <v>467</v>
      </c>
      <c r="H236" s="41" t="s">
        <v>401</v>
      </c>
      <c r="I236" s="41" t="s">
        <v>396</v>
      </c>
      <c r="J236" s="54" t="s">
        <v>690</v>
      </c>
    </row>
    <row r="237" ht="20.25" customHeight="1" spans="1:10">
      <c r="A237" s="25"/>
      <c r="B237" s="25"/>
      <c r="C237" s="25" t="s">
        <v>390</v>
      </c>
      <c r="D237" s="53" t="s">
        <v>397</v>
      </c>
      <c r="E237" s="54" t="s">
        <v>691</v>
      </c>
      <c r="F237" s="41" t="s">
        <v>399</v>
      </c>
      <c r="G237" s="26" t="s">
        <v>459</v>
      </c>
      <c r="H237" s="41" t="s">
        <v>401</v>
      </c>
      <c r="I237" s="41" t="s">
        <v>396</v>
      </c>
      <c r="J237" s="54" t="s">
        <v>692</v>
      </c>
    </row>
    <row r="238" ht="33" customHeight="1" spans="1:10">
      <c r="A238" s="25"/>
      <c r="B238" s="25"/>
      <c r="C238" s="25" t="s">
        <v>390</v>
      </c>
      <c r="D238" s="53" t="s">
        <v>397</v>
      </c>
      <c r="E238" s="54" t="s">
        <v>693</v>
      </c>
      <c r="F238" s="41" t="s">
        <v>399</v>
      </c>
      <c r="G238" s="26" t="s">
        <v>467</v>
      </c>
      <c r="H238" s="41" t="s">
        <v>401</v>
      </c>
      <c r="I238" s="41" t="s">
        <v>396</v>
      </c>
      <c r="J238" s="54" t="s">
        <v>694</v>
      </c>
    </row>
    <row r="239" ht="50" customHeight="1" spans="1:10">
      <c r="A239" s="25"/>
      <c r="B239" s="25"/>
      <c r="C239" s="25" t="s">
        <v>410</v>
      </c>
      <c r="D239" s="53" t="s">
        <v>411</v>
      </c>
      <c r="E239" s="54" t="s">
        <v>695</v>
      </c>
      <c r="F239" s="41" t="s">
        <v>399</v>
      </c>
      <c r="G239" s="26" t="s">
        <v>457</v>
      </c>
      <c r="H239" s="41" t="s">
        <v>401</v>
      </c>
      <c r="I239" s="41" t="s">
        <v>396</v>
      </c>
      <c r="J239" s="54" t="s">
        <v>695</v>
      </c>
    </row>
    <row r="240" ht="20.25" customHeight="1" spans="1:10">
      <c r="A240" s="25"/>
      <c r="B240" s="25"/>
      <c r="C240" s="25" t="s">
        <v>414</v>
      </c>
      <c r="D240" s="53" t="s">
        <v>415</v>
      </c>
      <c r="E240" s="54" t="s">
        <v>696</v>
      </c>
      <c r="F240" s="41" t="s">
        <v>399</v>
      </c>
      <c r="G240" s="26" t="s">
        <v>457</v>
      </c>
      <c r="H240" s="41" t="s">
        <v>401</v>
      </c>
      <c r="I240" s="41" t="s">
        <v>396</v>
      </c>
      <c r="J240" s="54" t="s">
        <v>696</v>
      </c>
    </row>
    <row r="241" ht="93" customHeight="1" spans="1:10">
      <c r="A241" s="52" t="s">
        <v>330</v>
      </c>
      <c r="B241" s="25" t="s">
        <v>727</v>
      </c>
      <c r="C241" s="25"/>
      <c r="D241" s="25"/>
      <c r="E241" s="25"/>
      <c r="F241" s="25"/>
      <c r="G241" s="25"/>
      <c r="H241" s="25"/>
      <c r="I241" s="25"/>
      <c r="J241" s="25"/>
    </row>
    <row r="242" ht="50" customHeight="1" spans="1:10">
      <c r="A242" s="25"/>
      <c r="B242" s="25"/>
      <c r="C242" s="25" t="s">
        <v>390</v>
      </c>
      <c r="D242" s="53" t="s">
        <v>391</v>
      </c>
      <c r="E242" s="54" t="s">
        <v>728</v>
      </c>
      <c r="F242" s="41" t="s">
        <v>424</v>
      </c>
      <c r="G242" s="26" t="s">
        <v>408</v>
      </c>
      <c r="H242" s="41" t="s">
        <v>401</v>
      </c>
      <c r="I242" s="41" t="s">
        <v>396</v>
      </c>
      <c r="J242" s="54" t="s">
        <v>729</v>
      </c>
    </row>
    <row r="243" ht="50" customHeight="1" spans="1:10">
      <c r="A243" s="25"/>
      <c r="B243" s="25"/>
      <c r="C243" s="25" t="s">
        <v>390</v>
      </c>
      <c r="D243" s="53" t="s">
        <v>397</v>
      </c>
      <c r="E243" s="54" t="s">
        <v>730</v>
      </c>
      <c r="F243" s="41" t="s">
        <v>424</v>
      </c>
      <c r="G243" s="26" t="s">
        <v>408</v>
      </c>
      <c r="H243" s="41" t="s">
        <v>401</v>
      </c>
      <c r="I243" s="41" t="s">
        <v>396</v>
      </c>
      <c r="J243" s="54" t="s">
        <v>729</v>
      </c>
    </row>
    <row r="244" ht="50" customHeight="1" spans="1:10">
      <c r="A244" s="25"/>
      <c r="B244" s="25"/>
      <c r="C244" s="25" t="s">
        <v>390</v>
      </c>
      <c r="D244" s="53" t="s">
        <v>403</v>
      </c>
      <c r="E244" s="54" t="s">
        <v>731</v>
      </c>
      <c r="F244" s="41" t="s">
        <v>428</v>
      </c>
      <c r="G244" s="26" t="s">
        <v>408</v>
      </c>
      <c r="H244" s="41" t="s">
        <v>401</v>
      </c>
      <c r="I244" s="41" t="s">
        <v>396</v>
      </c>
      <c r="J244" s="54" t="s">
        <v>729</v>
      </c>
    </row>
    <row r="245" ht="50" customHeight="1" spans="1:10">
      <c r="A245" s="25"/>
      <c r="B245" s="25"/>
      <c r="C245" s="25" t="s">
        <v>410</v>
      </c>
      <c r="D245" s="53" t="s">
        <v>411</v>
      </c>
      <c r="E245" s="54" t="s">
        <v>732</v>
      </c>
      <c r="F245" s="41" t="s">
        <v>428</v>
      </c>
      <c r="G245" s="26" t="s">
        <v>408</v>
      </c>
      <c r="H245" s="41" t="s">
        <v>401</v>
      </c>
      <c r="I245" s="41" t="s">
        <v>396</v>
      </c>
      <c r="J245" s="54" t="s">
        <v>729</v>
      </c>
    </row>
    <row r="246" ht="50" customHeight="1" spans="1:10">
      <c r="A246" s="25"/>
      <c r="B246" s="25"/>
      <c r="C246" s="25" t="s">
        <v>414</v>
      </c>
      <c r="D246" s="53" t="s">
        <v>415</v>
      </c>
      <c r="E246" s="54" t="s">
        <v>733</v>
      </c>
      <c r="F246" s="41" t="s">
        <v>428</v>
      </c>
      <c r="G246" s="26" t="s">
        <v>400</v>
      </c>
      <c r="H246" s="41" t="s">
        <v>401</v>
      </c>
      <c r="I246" s="41" t="s">
        <v>396</v>
      </c>
      <c r="J246" s="54" t="s">
        <v>729</v>
      </c>
    </row>
    <row r="247" ht="20.25" customHeight="1" spans="1:10">
      <c r="A247" s="52" t="s">
        <v>320</v>
      </c>
      <c r="B247" s="25" t="s">
        <v>734</v>
      </c>
      <c r="C247" s="25"/>
      <c r="D247" s="25"/>
      <c r="E247" s="25"/>
      <c r="F247" s="25"/>
      <c r="G247" s="25"/>
      <c r="H247" s="25"/>
      <c r="I247" s="25"/>
      <c r="J247" s="25"/>
    </row>
    <row r="248" ht="20.25" customHeight="1" spans="1:10">
      <c r="A248" s="25"/>
      <c r="B248" s="25"/>
      <c r="C248" s="25" t="s">
        <v>390</v>
      </c>
      <c r="D248" s="53" t="s">
        <v>397</v>
      </c>
      <c r="E248" s="54" t="s">
        <v>735</v>
      </c>
      <c r="F248" s="41" t="s">
        <v>393</v>
      </c>
      <c r="G248" s="26" t="s">
        <v>439</v>
      </c>
      <c r="H248" s="41" t="s">
        <v>401</v>
      </c>
      <c r="I248" s="41" t="s">
        <v>396</v>
      </c>
      <c r="J248" s="54" t="s">
        <v>736</v>
      </c>
    </row>
    <row r="249" ht="20.25" customHeight="1" spans="1:10">
      <c r="A249" s="25"/>
      <c r="B249" s="25"/>
      <c r="C249" s="25" t="s">
        <v>390</v>
      </c>
      <c r="D249" s="53" t="s">
        <v>403</v>
      </c>
      <c r="E249" s="54" t="s">
        <v>537</v>
      </c>
      <c r="F249" s="41" t="s">
        <v>393</v>
      </c>
      <c r="G249" s="26" t="s">
        <v>420</v>
      </c>
      <c r="H249" s="41" t="s">
        <v>405</v>
      </c>
      <c r="I249" s="41" t="s">
        <v>396</v>
      </c>
      <c r="J249" s="54" t="s">
        <v>737</v>
      </c>
    </row>
    <row r="250" ht="20.25" customHeight="1" spans="1:10">
      <c r="A250" s="25"/>
      <c r="B250" s="25"/>
      <c r="C250" s="25" t="s">
        <v>410</v>
      </c>
      <c r="D250" s="53" t="s">
        <v>431</v>
      </c>
      <c r="E250" s="54" t="s">
        <v>538</v>
      </c>
      <c r="F250" s="41" t="s">
        <v>393</v>
      </c>
      <c r="G250" s="26" t="s">
        <v>506</v>
      </c>
      <c r="H250" s="41"/>
      <c r="I250" s="41" t="s">
        <v>426</v>
      </c>
      <c r="J250" s="54" t="s">
        <v>738</v>
      </c>
    </row>
    <row r="251" ht="20.25" customHeight="1" spans="1:10">
      <c r="A251" s="25"/>
      <c r="B251" s="25"/>
      <c r="C251" s="25" t="s">
        <v>410</v>
      </c>
      <c r="D251" s="53" t="s">
        <v>411</v>
      </c>
      <c r="E251" s="54" t="s">
        <v>606</v>
      </c>
      <c r="F251" s="41" t="s">
        <v>393</v>
      </c>
      <c r="G251" s="26" t="s">
        <v>607</v>
      </c>
      <c r="H251" s="41"/>
      <c r="I251" s="41" t="s">
        <v>426</v>
      </c>
      <c r="J251" s="54" t="s">
        <v>608</v>
      </c>
    </row>
    <row r="252" ht="20.25" customHeight="1" spans="1:10">
      <c r="A252" s="25"/>
      <c r="B252" s="25"/>
      <c r="C252" s="25" t="s">
        <v>414</v>
      </c>
      <c r="D252" s="53" t="s">
        <v>415</v>
      </c>
      <c r="E252" s="54" t="s">
        <v>539</v>
      </c>
      <c r="F252" s="41" t="s">
        <v>424</v>
      </c>
      <c r="G252" s="26" t="s">
        <v>459</v>
      </c>
      <c r="H252" s="41" t="s">
        <v>401</v>
      </c>
      <c r="I252" s="41" t="s">
        <v>396</v>
      </c>
      <c r="J252" s="54" t="s">
        <v>539</v>
      </c>
    </row>
    <row r="253" ht="87" customHeight="1" spans="1:10">
      <c r="A253" s="52" t="s">
        <v>263</v>
      </c>
      <c r="B253" s="25" t="s">
        <v>739</v>
      </c>
      <c r="C253" s="25"/>
      <c r="D253" s="25"/>
      <c r="E253" s="25"/>
      <c r="F253" s="25"/>
      <c r="G253" s="25"/>
      <c r="H253" s="25"/>
      <c r="I253" s="25"/>
      <c r="J253" s="25"/>
    </row>
    <row r="254" ht="20.25" customHeight="1" spans="1:10">
      <c r="A254" s="25"/>
      <c r="B254" s="25"/>
      <c r="C254" s="25" t="s">
        <v>390</v>
      </c>
      <c r="D254" s="53" t="s">
        <v>391</v>
      </c>
      <c r="E254" s="54" t="s">
        <v>561</v>
      </c>
      <c r="F254" s="41" t="s">
        <v>424</v>
      </c>
      <c r="G254" s="26" t="s">
        <v>408</v>
      </c>
      <c r="H254" s="41" t="s">
        <v>401</v>
      </c>
      <c r="I254" s="41" t="s">
        <v>396</v>
      </c>
      <c r="J254" s="54" t="s">
        <v>562</v>
      </c>
    </row>
    <row r="255" ht="20.25" customHeight="1" spans="1:10">
      <c r="A255" s="25"/>
      <c r="B255" s="25"/>
      <c r="C255" s="25" t="s">
        <v>390</v>
      </c>
      <c r="D255" s="53" t="s">
        <v>397</v>
      </c>
      <c r="E255" s="54" t="s">
        <v>563</v>
      </c>
      <c r="F255" s="41" t="s">
        <v>428</v>
      </c>
      <c r="G255" s="26" t="s">
        <v>70</v>
      </c>
      <c r="H255" s="41" t="s">
        <v>401</v>
      </c>
      <c r="I255" s="41" t="s">
        <v>396</v>
      </c>
      <c r="J255" s="54" t="s">
        <v>564</v>
      </c>
    </row>
    <row r="256" ht="20.25" customHeight="1" spans="1:10">
      <c r="A256" s="25"/>
      <c r="B256" s="25"/>
      <c r="C256" s="25" t="s">
        <v>390</v>
      </c>
      <c r="D256" s="53" t="s">
        <v>403</v>
      </c>
      <c r="E256" s="54" t="s">
        <v>740</v>
      </c>
      <c r="F256" s="41" t="s">
        <v>393</v>
      </c>
      <c r="G256" s="26" t="s">
        <v>420</v>
      </c>
      <c r="H256" s="41" t="s">
        <v>405</v>
      </c>
      <c r="I256" s="41" t="s">
        <v>396</v>
      </c>
      <c r="J256" s="54" t="s">
        <v>741</v>
      </c>
    </row>
    <row r="257" ht="43" customHeight="1" spans="1:10">
      <c r="A257" s="25"/>
      <c r="B257" s="25"/>
      <c r="C257" s="25" t="s">
        <v>410</v>
      </c>
      <c r="D257" s="53" t="s">
        <v>411</v>
      </c>
      <c r="E257" s="54" t="s">
        <v>565</v>
      </c>
      <c r="F257" s="41" t="s">
        <v>393</v>
      </c>
      <c r="G257" s="26" t="s">
        <v>506</v>
      </c>
      <c r="H257" s="41" t="s">
        <v>405</v>
      </c>
      <c r="I257" s="41" t="s">
        <v>396</v>
      </c>
      <c r="J257" s="54" t="s">
        <v>565</v>
      </c>
    </row>
    <row r="258" ht="20.25" customHeight="1" spans="1:10">
      <c r="A258" s="25"/>
      <c r="B258" s="25"/>
      <c r="C258" s="25" t="s">
        <v>410</v>
      </c>
      <c r="D258" s="53" t="s">
        <v>449</v>
      </c>
      <c r="E258" s="54" t="s">
        <v>568</v>
      </c>
      <c r="F258" s="41" t="s">
        <v>393</v>
      </c>
      <c r="G258" s="26" t="s">
        <v>569</v>
      </c>
      <c r="H258" s="41" t="s">
        <v>405</v>
      </c>
      <c r="I258" s="41" t="s">
        <v>396</v>
      </c>
      <c r="J258" s="54" t="s">
        <v>570</v>
      </c>
    </row>
    <row r="259" ht="20.25" customHeight="1" spans="1:10">
      <c r="A259" s="25"/>
      <c r="B259" s="25"/>
      <c r="C259" s="25" t="s">
        <v>414</v>
      </c>
      <c r="D259" s="53" t="s">
        <v>415</v>
      </c>
      <c r="E259" s="54" t="s">
        <v>571</v>
      </c>
      <c r="F259" s="41" t="s">
        <v>424</v>
      </c>
      <c r="G259" s="26" t="s">
        <v>457</v>
      </c>
      <c r="H259" s="41" t="s">
        <v>401</v>
      </c>
      <c r="I259" s="41" t="s">
        <v>396</v>
      </c>
      <c r="J259" s="54" t="s">
        <v>572</v>
      </c>
    </row>
    <row r="260" ht="58" customHeight="1" spans="1:10">
      <c r="A260" s="52" t="s">
        <v>355</v>
      </c>
      <c r="B260" s="25" t="s">
        <v>742</v>
      </c>
      <c r="C260" s="25"/>
      <c r="D260" s="25"/>
      <c r="E260" s="25"/>
      <c r="F260" s="25"/>
      <c r="G260" s="25"/>
      <c r="H260" s="25"/>
      <c r="I260" s="25"/>
      <c r="J260" s="25"/>
    </row>
    <row r="261" ht="36" customHeight="1" spans="1:10">
      <c r="A261" s="25"/>
      <c r="B261" s="25"/>
      <c r="C261" s="25" t="s">
        <v>390</v>
      </c>
      <c r="D261" s="53" t="s">
        <v>391</v>
      </c>
      <c r="E261" s="54" t="s">
        <v>391</v>
      </c>
      <c r="F261" s="41" t="s">
        <v>393</v>
      </c>
      <c r="G261" s="26" t="s">
        <v>545</v>
      </c>
      <c r="H261" s="41" t="s">
        <v>395</v>
      </c>
      <c r="I261" s="41" t="s">
        <v>396</v>
      </c>
      <c r="J261" s="54" t="s">
        <v>545</v>
      </c>
    </row>
    <row r="262" ht="34" customHeight="1" spans="1:10">
      <c r="A262" s="25"/>
      <c r="B262" s="25"/>
      <c r="C262" s="25" t="s">
        <v>390</v>
      </c>
      <c r="D262" s="53" t="s">
        <v>397</v>
      </c>
      <c r="E262" s="54" t="s">
        <v>397</v>
      </c>
      <c r="F262" s="41" t="s">
        <v>393</v>
      </c>
      <c r="G262" s="26" t="s">
        <v>398</v>
      </c>
      <c r="H262" s="41" t="s">
        <v>395</v>
      </c>
      <c r="I262" s="41" t="s">
        <v>396</v>
      </c>
      <c r="J262" s="54" t="s">
        <v>398</v>
      </c>
    </row>
    <row r="263" ht="20.25" customHeight="1" spans="1:10">
      <c r="A263" s="25"/>
      <c r="B263" s="25"/>
      <c r="C263" s="25" t="s">
        <v>390</v>
      </c>
      <c r="D263" s="53" t="s">
        <v>403</v>
      </c>
      <c r="E263" s="54" t="s">
        <v>403</v>
      </c>
      <c r="F263" s="41" t="s">
        <v>393</v>
      </c>
      <c r="G263" s="26" t="s">
        <v>403</v>
      </c>
      <c r="H263" s="41" t="s">
        <v>405</v>
      </c>
      <c r="I263" s="41" t="s">
        <v>396</v>
      </c>
      <c r="J263" s="54" t="s">
        <v>404</v>
      </c>
    </row>
    <row r="264" ht="20.25" customHeight="1" spans="1:10">
      <c r="A264" s="25"/>
      <c r="B264" s="25"/>
      <c r="C264" s="25" t="s">
        <v>410</v>
      </c>
      <c r="D264" s="53" t="s">
        <v>411</v>
      </c>
      <c r="E264" s="54" t="s">
        <v>743</v>
      </c>
      <c r="F264" s="41" t="s">
        <v>393</v>
      </c>
      <c r="G264" s="26" t="s">
        <v>743</v>
      </c>
      <c r="H264" s="41" t="s">
        <v>401</v>
      </c>
      <c r="I264" s="41" t="s">
        <v>396</v>
      </c>
      <c r="J264" s="54" t="s">
        <v>412</v>
      </c>
    </row>
    <row r="265" ht="20.25" customHeight="1" spans="1:10">
      <c r="A265" s="25"/>
      <c r="B265" s="25"/>
      <c r="C265" s="25" t="s">
        <v>414</v>
      </c>
      <c r="D265" s="53" t="s">
        <v>415</v>
      </c>
      <c r="E265" s="54" t="s">
        <v>744</v>
      </c>
      <c r="F265" s="41" t="s">
        <v>745</v>
      </c>
      <c r="G265" s="26" t="s">
        <v>457</v>
      </c>
      <c r="H265" s="41" t="s">
        <v>401</v>
      </c>
      <c r="I265" s="41" t="s">
        <v>396</v>
      </c>
      <c r="J265" s="54" t="s">
        <v>416</v>
      </c>
    </row>
    <row r="266" ht="66" customHeight="1" spans="1:10">
      <c r="A266" s="52" t="s">
        <v>336</v>
      </c>
      <c r="B266" s="25" t="s">
        <v>437</v>
      </c>
      <c r="C266" s="25"/>
      <c r="D266" s="25"/>
      <c r="E266" s="25"/>
      <c r="F266" s="25"/>
      <c r="G266" s="25"/>
      <c r="H266" s="25"/>
      <c r="I266" s="25"/>
      <c r="J266" s="25"/>
    </row>
    <row r="267" ht="20.25" customHeight="1" spans="1:10">
      <c r="A267" s="25"/>
      <c r="B267" s="25"/>
      <c r="C267" s="25" t="s">
        <v>390</v>
      </c>
      <c r="D267" s="53" t="s">
        <v>391</v>
      </c>
      <c r="E267" s="54" t="s">
        <v>438</v>
      </c>
      <c r="F267" s="41" t="s">
        <v>424</v>
      </c>
      <c r="G267" s="26" t="s">
        <v>439</v>
      </c>
      <c r="H267" s="41" t="s">
        <v>401</v>
      </c>
      <c r="I267" s="41" t="s">
        <v>396</v>
      </c>
      <c r="J267" s="54" t="s">
        <v>746</v>
      </c>
    </row>
    <row r="268" ht="20.25" customHeight="1" spans="1:10">
      <c r="A268" s="25"/>
      <c r="B268" s="25"/>
      <c r="C268" s="25" t="s">
        <v>390</v>
      </c>
      <c r="D268" s="53" t="s">
        <v>391</v>
      </c>
      <c r="E268" s="54" t="s">
        <v>747</v>
      </c>
      <c r="F268" s="41" t="s">
        <v>424</v>
      </c>
      <c r="G268" s="26" t="s">
        <v>439</v>
      </c>
      <c r="H268" s="41" t="s">
        <v>401</v>
      </c>
      <c r="I268" s="41" t="s">
        <v>396</v>
      </c>
      <c r="J268" s="54" t="s">
        <v>748</v>
      </c>
    </row>
    <row r="269" ht="20.25" customHeight="1" spans="1:10">
      <c r="A269" s="25"/>
      <c r="B269" s="25"/>
      <c r="C269" s="25" t="s">
        <v>390</v>
      </c>
      <c r="D269" s="53" t="s">
        <v>391</v>
      </c>
      <c r="E269" s="54" t="s">
        <v>749</v>
      </c>
      <c r="F269" s="41" t="s">
        <v>424</v>
      </c>
      <c r="G269" s="26" t="s">
        <v>439</v>
      </c>
      <c r="H269" s="41" t="s">
        <v>401</v>
      </c>
      <c r="I269" s="41" t="s">
        <v>396</v>
      </c>
      <c r="J269" s="54" t="s">
        <v>750</v>
      </c>
    </row>
    <row r="270" ht="32" customHeight="1" spans="1:10">
      <c r="A270" s="25"/>
      <c r="B270" s="25"/>
      <c r="C270" s="25" t="s">
        <v>390</v>
      </c>
      <c r="D270" s="53" t="s">
        <v>391</v>
      </c>
      <c r="E270" s="54" t="s">
        <v>447</v>
      </c>
      <c r="F270" s="41" t="s">
        <v>424</v>
      </c>
      <c r="G270" s="26" t="s">
        <v>439</v>
      </c>
      <c r="H270" s="41" t="s">
        <v>401</v>
      </c>
      <c r="I270" s="41" t="s">
        <v>396</v>
      </c>
      <c r="J270" s="54" t="s">
        <v>751</v>
      </c>
    </row>
    <row r="271" ht="20.25" customHeight="1" spans="1:10">
      <c r="A271" s="25"/>
      <c r="B271" s="25"/>
      <c r="C271" s="25" t="s">
        <v>390</v>
      </c>
      <c r="D271" s="53" t="s">
        <v>391</v>
      </c>
      <c r="E271" s="54" t="s">
        <v>445</v>
      </c>
      <c r="F271" s="41" t="s">
        <v>424</v>
      </c>
      <c r="G271" s="26" t="s">
        <v>439</v>
      </c>
      <c r="H271" s="41" t="s">
        <v>401</v>
      </c>
      <c r="I271" s="41" t="s">
        <v>396</v>
      </c>
      <c r="J271" s="54" t="s">
        <v>752</v>
      </c>
    </row>
    <row r="272" ht="20.25" customHeight="1" spans="1:10">
      <c r="A272" s="25"/>
      <c r="B272" s="25"/>
      <c r="C272" s="25" t="s">
        <v>410</v>
      </c>
      <c r="D272" s="53" t="s">
        <v>411</v>
      </c>
      <c r="E272" s="54" t="s">
        <v>753</v>
      </c>
      <c r="F272" s="41" t="s">
        <v>393</v>
      </c>
      <c r="G272" s="26" t="s">
        <v>754</v>
      </c>
      <c r="H272" s="41"/>
      <c r="I272" s="41" t="s">
        <v>426</v>
      </c>
      <c r="J272" s="54" t="s">
        <v>755</v>
      </c>
    </row>
    <row r="273" ht="20.25" customHeight="1" spans="1:10">
      <c r="A273" s="25"/>
      <c r="B273" s="25"/>
      <c r="C273" s="25" t="s">
        <v>414</v>
      </c>
      <c r="D273" s="53" t="s">
        <v>415</v>
      </c>
      <c r="E273" s="54" t="s">
        <v>453</v>
      </c>
      <c r="F273" s="41" t="s">
        <v>424</v>
      </c>
      <c r="G273" s="26" t="s">
        <v>400</v>
      </c>
      <c r="H273" s="41" t="s">
        <v>401</v>
      </c>
      <c r="I273" s="41" t="s">
        <v>396</v>
      </c>
      <c r="J273" s="54" t="s">
        <v>756</v>
      </c>
    </row>
    <row r="274" ht="85" customHeight="1" spans="1:10">
      <c r="A274" s="52" t="s">
        <v>363</v>
      </c>
      <c r="B274" s="25" t="s">
        <v>757</v>
      </c>
      <c r="C274" s="25"/>
      <c r="D274" s="25"/>
      <c r="E274" s="25"/>
      <c r="F274" s="25"/>
      <c r="G274" s="25"/>
      <c r="H274" s="25"/>
      <c r="I274" s="25"/>
      <c r="J274" s="25"/>
    </row>
    <row r="275" ht="20.25" customHeight="1" spans="1:10">
      <c r="A275" s="25"/>
      <c r="B275" s="25"/>
      <c r="C275" s="25" t="s">
        <v>390</v>
      </c>
      <c r="D275" s="53" t="s">
        <v>391</v>
      </c>
      <c r="E275" s="54" t="s">
        <v>419</v>
      </c>
      <c r="F275" s="41" t="s">
        <v>393</v>
      </c>
      <c r="G275" s="26" t="s">
        <v>420</v>
      </c>
      <c r="H275" s="41" t="s">
        <v>421</v>
      </c>
      <c r="I275" s="41" t="s">
        <v>396</v>
      </c>
      <c r="J275" s="54" t="s">
        <v>419</v>
      </c>
    </row>
    <row r="276" ht="20.25" customHeight="1" spans="1:10">
      <c r="A276" s="25"/>
      <c r="B276" s="25"/>
      <c r="C276" s="25" t="s">
        <v>390</v>
      </c>
      <c r="D276" s="53" t="s">
        <v>397</v>
      </c>
      <c r="E276" s="54" t="s">
        <v>423</v>
      </c>
      <c r="F276" s="41" t="s">
        <v>424</v>
      </c>
      <c r="G276" s="26" t="s">
        <v>425</v>
      </c>
      <c r="H276" s="41" t="s">
        <v>758</v>
      </c>
      <c r="I276" s="41" t="s">
        <v>426</v>
      </c>
      <c r="J276" s="54" t="s">
        <v>427</v>
      </c>
    </row>
    <row r="277" ht="20.25" customHeight="1" spans="1:10">
      <c r="A277" s="25"/>
      <c r="B277" s="25"/>
      <c r="C277" s="25" t="s">
        <v>390</v>
      </c>
      <c r="D277" s="53" t="s">
        <v>403</v>
      </c>
      <c r="E277" s="54" t="s">
        <v>759</v>
      </c>
      <c r="F277" s="41" t="s">
        <v>393</v>
      </c>
      <c r="G277" s="26" t="s">
        <v>760</v>
      </c>
      <c r="H277" s="41" t="s">
        <v>405</v>
      </c>
      <c r="I277" s="41" t="s">
        <v>396</v>
      </c>
      <c r="J277" s="54" t="s">
        <v>761</v>
      </c>
    </row>
    <row r="278" ht="20.25" customHeight="1" spans="1:10">
      <c r="A278" s="25"/>
      <c r="B278" s="25"/>
      <c r="C278" s="25" t="s">
        <v>390</v>
      </c>
      <c r="D278" s="53" t="s">
        <v>406</v>
      </c>
      <c r="E278" s="54" t="s">
        <v>407</v>
      </c>
      <c r="F278" s="41" t="s">
        <v>428</v>
      </c>
      <c r="G278" s="26" t="s">
        <v>425</v>
      </c>
      <c r="H278" s="41"/>
      <c r="I278" s="41" t="s">
        <v>426</v>
      </c>
      <c r="J278" s="54" t="s">
        <v>430</v>
      </c>
    </row>
    <row r="279" ht="20.25" customHeight="1" spans="1:10">
      <c r="A279" s="25"/>
      <c r="B279" s="25"/>
      <c r="C279" s="25" t="s">
        <v>410</v>
      </c>
      <c r="D279" s="53" t="s">
        <v>431</v>
      </c>
      <c r="E279" s="54" t="s">
        <v>432</v>
      </c>
      <c r="F279" s="41" t="s">
        <v>393</v>
      </c>
      <c r="G279" s="26" t="s">
        <v>433</v>
      </c>
      <c r="H279" s="41"/>
      <c r="I279" s="41" t="s">
        <v>426</v>
      </c>
      <c r="J279" s="54" t="s">
        <v>434</v>
      </c>
    </row>
    <row r="280" ht="20.25" customHeight="1" spans="1:10">
      <c r="A280" s="25"/>
      <c r="B280" s="25"/>
      <c r="C280" s="25" t="s">
        <v>414</v>
      </c>
      <c r="D280" s="53" t="s">
        <v>415</v>
      </c>
      <c r="E280" s="54" t="s">
        <v>435</v>
      </c>
      <c r="F280" s="41" t="s">
        <v>424</v>
      </c>
      <c r="G280" s="26" t="s">
        <v>408</v>
      </c>
      <c r="H280" s="41" t="s">
        <v>401</v>
      </c>
      <c r="I280" s="41" t="s">
        <v>396</v>
      </c>
      <c r="J280" s="54" t="s">
        <v>435</v>
      </c>
    </row>
    <row r="281" ht="45" customHeight="1" spans="1:10">
      <c r="A281" s="52" t="s">
        <v>257</v>
      </c>
      <c r="B281" s="25" t="s">
        <v>762</v>
      </c>
      <c r="C281" s="25"/>
      <c r="D281" s="25"/>
      <c r="E281" s="25"/>
      <c r="F281" s="25"/>
      <c r="G281" s="25"/>
      <c r="H281" s="25"/>
      <c r="I281" s="25"/>
      <c r="J281" s="25"/>
    </row>
    <row r="282" ht="20.25" customHeight="1" spans="1:10">
      <c r="A282" s="25"/>
      <c r="B282" s="25"/>
      <c r="C282" s="25" t="s">
        <v>390</v>
      </c>
      <c r="D282" s="53" t="s">
        <v>391</v>
      </c>
      <c r="E282" s="54" t="s">
        <v>763</v>
      </c>
      <c r="F282" s="41" t="s">
        <v>428</v>
      </c>
      <c r="G282" s="26" t="s">
        <v>764</v>
      </c>
      <c r="H282" s="41" t="s">
        <v>586</v>
      </c>
      <c r="I282" s="41" t="s">
        <v>396</v>
      </c>
      <c r="J282" s="54" t="s">
        <v>765</v>
      </c>
    </row>
    <row r="283" ht="30" customHeight="1" spans="1:10">
      <c r="A283" s="25"/>
      <c r="B283" s="25"/>
      <c r="C283" s="25" t="s">
        <v>390</v>
      </c>
      <c r="D283" s="53" t="s">
        <v>397</v>
      </c>
      <c r="E283" s="54" t="s">
        <v>766</v>
      </c>
      <c r="F283" s="41" t="s">
        <v>393</v>
      </c>
      <c r="G283" s="26" t="s">
        <v>439</v>
      </c>
      <c r="H283" s="41" t="s">
        <v>401</v>
      </c>
      <c r="I283" s="41" t="s">
        <v>396</v>
      </c>
      <c r="J283" s="54" t="s">
        <v>767</v>
      </c>
    </row>
    <row r="284" ht="33" customHeight="1" spans="1:10">
      <c r="A284" s="25"/>
      <c r="B284" s="25"/>
      <c r="C284" s="25" t="s">
        <v>390</v>
      </c>
      <c r="D284" s="53" t="s">
        <v>403</v>
      </c>
      <c r="E284" s="54" t="s">
        <v>768</v>
      </c>
      <c r="F284" s="41" t="s">
        <v>393</v>
      </c>
      <c r="G284" s="26" t="s">
        <v>439</v>
      </c>
      <c r="H284" s="41" t="s">
        <v>401</v>
      </c>
      <c r="I284" s="41" t="s">
        <v>396</v>
      </c>
      <c r="J284" s="54" t="s">
        <v>769</v>
      </c>
    </row>
    <row r="285" ht="32" customHeight="1" spans="1:10">
      <c r="A285" s="25"/>
      <c r="B285" s="25"/>
      <c r="C285" s="25" t="s">
        <v>410</v>
      </c>
      <c r="D285" s="53" t="s">
        <v>449</v>
      </c>
      <c r="E285" s="54" t="s">
        <v>770</v>
      </c>
      <c r="F285" s="41" t="s">
        <v>424</v>
      </c>
      <c r="G285" s="26" t="s">
        <v>439</v>
      </c>
      <c r="H285" s="41" t="s">
        <v>401</v>
      </c>
      <c r="I285" s="41" t="s">
        <v>396</v>
      </c>
      <c r="J285" s="54" t="s">
        <v>771</v>
      </c>
    </row>
    <row r="286" ht="20.25" customHeight="1" spans="1:10">
      <c r="A286" s="25"/>
      <c r="B286" s="25"/>
      <c r="C286" s="25" t="s">
        <v>414</v>
      </c>
      <c r="D286" s="53" t="s">
        <v>415</v>
      </c>
      <c r="E286" s="54" t="s">
        <v>772</v>
      </c>
      <c r="F286" s="41" t="s">
        <v>424</v>
      </c>
      <c r="G286" s="26" t="s">
        <v>459</v>
      </c>
      <c r="H286" s="41" t="s">
        <v>401</v>
      </c>
      <c r="I286" s="41" t="s">
        <v>396</v>
      </c>
      <c r="J286" s="54" t="s">
        <v>773</v>
      </c>
    </row>
    <row r="287" ht="67" customHeight="1" spans="1:10">
      <c r="A287" s="52" t="s">
        <v>292</v>
      </c>
      <c r="B287" s="25" t="s">
        <v>774</v>
      </c>
      <c r="C287" s="25"/>
      <c r="D287" s="25"/>
      <c r="E287" s="25"/>
      <c r="F287" s="25"/>
      <c r="G287" s="25"/>
      <c r="H287" s="25"/>
      <c r="I287" s="25"/>
      <c r="J287" s="25"/>
    </row>
    <row r="288" ht="20.25" customHeight="1" spans="1:10">
      <c r="A288" s="25"/>
      <c r="B288" s="25"/>
      <c r="C288" s="25" t="s">
        <v>390</v>
      </c>
      <c r="D288" s="53" t="s">
        <v>391</v>
      </c>
      <c r="E288" s="54" t="s">
        <v>668</v>
      </c>
      <c r="F288" s="41" t="s">
        <v>424</v>
      </c>
      <c r="G288" s="26" t="s">
        <v>408</v>
      </c>
      <c r="H288" s="41" t="s">
        <v>401</v>
      </c>
      <c r="I288" s="41" t="s">
        <v>396</v>
      </c>
      <c r="J288" s="54" t="s">
        <v>775</v>
      </c>
    </row>
    <row r="289" ht="20.25" customHeight="1" spans="1:10">
      <c r="A289" s="25"/>
      <c r="B289" s="25"/>
      <c r="C289" s="25" t="s">
        <v>390</v>
      </c>
      <c r="D289" s="53" t="s">
        <v>391</v>
      </c>
      <c r="E289" s="54" t="s">
        <v>670</v>
      </c>
      <c r="F289" s="41" t="s">
        <v>424</v>
      </c>
      <c r="G289" s="26" t="s">
        <v>408</v>
      </c>
      <c r="H289" s="41" t="s">
        <v>401</v>
      </c>
      <c r="I289" s="41" t="s">
        <v>396</v>
      </c>
      <c r="J289" s="54" t="s">
        <v>776</v>
      </c>
    </row>
    <row r="290" ht="20.25" customHeight="1" spans="1:10">
      <c r="A290" s="25"/>
      <c r="B290" s="25"/>
      <c r="C290" s="25" t="s">
        <v>390</v>
      </c>
      <c r="D290" s="53" t="s">
        <v>391</v>
      </c>
      <c r="E290" s="54" t="s">
        <v>503</v>
      </c>
      <c r="F290" s="41" t="s">
        <v>424</v>
      </c>
      <c r="G290" s="26" t="s">
        <v>408</v>
      </c>
      <c r="H290" s="41" t="s">
        <v>401</v>
      </c>
      <c r="I290" s="41" t="s">
        <v>396</v>
      </c>
      <c r="J290" s="54" t="s">
        <v>672</v>
      </c>
    </row>
    <row r="291" ht="20.25" customHeight="1" spans="1:10">
      <c r="A291" s="25"/>
      <c r="B291" s="25"/>
      <c r="C291" s="25" t="s">
        <v>390</v>
      </c>
      <c r="D291" s="53" t="s">
        <v>391</v>
      </c>
      <c r="E291" s="54" t="s">
        <v>673</v>
      </c>
      <c r="F291" s="41" t="s">
        <v>424</v>
      </c>
      <c r="G291" s="26" t="s">
        <v>408</v>
      </c>
      <c r="H291" s="41" t="s">
        <v>401</v>
      </c>
      <c r="I291" s="41" t="s">
        <v>396</v>
      </c>
      <c r="J291" s="54" t="s">
        <v>674</v>
      </c>
    </row>
    <row r="292" ht="29" customHeight="1" spans="1:10">
      <c r="A292" s="25"/>
      <c r="B292" s="25"/>
      <c r="C292" s="25" t="s">
        <v>390</v>
      </c>
      <c r="D292" s="53" t="s">
        <v>391</v>
      </c>
      <c r="E292" s="54" t="s">
        <v>777</v>
      </c>
      <c r="F292" s="41" t="s">
        <v>424</v>
      </c>
      <c r="G292" s="26" t="s">
        <v>408</v>
      </c>
      <c r="H292" s="41" t="s">
        <v>401</v>
      </c>
      <c r="I292" s="41" t="s">
        <v>396</v>
      </c>
      <c r="J292" s="54" t="s">
        <v>778</v>
      </c>
    </row>
    <row r="293" ht="20.25" customHeight="1" spans="1:10">
      <c r="A293" s="25"/>
      <c r="B293" s="25"/>
      <c r="C293" s="25" t="s">
        <v>390</v>
      </c>
      <c r="D293" s="53" t="s">
        <v>391</v>
      </c>
      <c r="E293" s="54" t="s">
        <v>677</v>
      </c>
      <c r="F293" s="41" t="s">
        <v>424</v>
      </c>
      <c r="G293" s="26" t="s">
        <v>408</v>
      </c>
      <c r="H293" s="41" t="s">
        <v>401</v>
      </c>
      <c r="I293" s="41" t="s">
        <v>396</v>
      </c>
      <c r="J293" s="54" t="s">
        <v>678</v>
      </c>
    </row>
    <row r="294" ht="20.25" customHeight="1" spans="1:10">
      <c r="A294" s="25"/>
      <c r="B294" s="25"/>
      <c r="C294" s="25" t="s">
        <v>390</v>
      </c>
      <c r="D294" s="53" t="s">
        <v>391</v>
      </c>
      <c r="E294" s="54" t="s">
        <v>501</v>
      </c>
      <c r="F294" s="41" t="s">
        <v>424</v>
      </c>
      <c r="G294" s="26" t="s">
        <v>679</v>
      </c>
      <c r="H294" s="41" t="s">
        <v>401</v>
      </c>
      <c r="I294" s="41" t="s">
        <v>396</v>
      </c>
      <c r="J294" s="54" t="s">
        <v>680</v>
      </c>
    </row>
    <row r="295" ht="20.25" customHeight="1" spans="1:10">
      <c r="A295" s="25"/>
      <c r="B295" s="25"/>
      <c r="C295" s="25" t="s">
        <v>390</v>
      </c>
      <c r="D295" s="53" t="s">
        <v>391</v>
      </c>
      <c r="E295" s="54" t="s">
        <v>626</v>
      </c>
      <c r="F295" s="41" t="s">
        <v>424</v>
      </c>
      <c r="G295" s="26" t="s">
        <v>681</v>
      </c>
      <c r="H295" s="41" t="s">
        <v>401</v>
      </c>
      <c r="I295" s="41" t="s">
        <v>396</v>
      </c>
      <c r="J295" s="54" t="s">
        <v>682</v>
      </c>
    </row>
    <row r="296" ht="20.25" customHeight="1" spans="1:10">
      <c r="A296" s="25"/>
      <c r="B296" s="25"/>
      <c r="C296" s="25" t="s">
        <v>390</v>
      </c>
      <c r="D296" s="53" t="s">
        <v>391</v>
      </c>
      <c r="E296" s="54" t="s">
        <v>629</v>
      </c>
      <c r="F296" s="41" t="s">
        <v>424</v>
      </c>
      <c r="G296" s="26" t="s">
        <v>683</v>
      </c>
      <c r="H296" s="41" t="s">
        <v>401</v>
      </c>
      <c r="I296" s="41" t="s">
        <v>396</v>
      </c>
      <c r="J296" s="54" t="s">
        <v>779</v>
      </c>
    </row>
    <row r="297" ht="20.25" customHeight="1" spans="1:10">
      <c r="A297" s="25"/>
      <c r="B297" s="25"/>
      <c r="C297" s="25" t="s">
        <v>390</v>
      </c>
      <c r="D297" s="53" t="s">
        <v>397</v>
      </c>
      <c r="E297" s="54" t="s">
        <v>685</v>
      </c>
      <c r="F297" s="41" t="s">
        <v>424</v>
      </c>
      <c r="G297" s="26" t="s">
        <v>467</v>
      </c>
      <c r="H297" s="41" t="s">
        <v>401</v>
      </c>
      <c r="I297" s="41" t="s">
        <v>426</v>
      </c>
      <c r="J297" s="54" t="s">
        <v>686</v>
      </c>
    </row>
    <row r="298" ht="20.25" customHeight="1" spans="1:10">
      <c r="A298" s="25"/>
      <c r="B298" s="25"/>
      <c r="C298" s="25" t="s">
        <v>390</v>
      </c>
      <c r="D298" s="53" t="s">
        <v>397</v>
      </c>
      <c r="E298" s="54" t="s">
        <v>687</v>
      </c>
      <c r="F298" s="41" t="s">
        <v>424</v>
      </c>
      <c r="G298" s="26" t="s">
        <v>457</v>
      </c>
      <c r="H298" s="41" t="s">
        <v>401</v>
      </c>
      <c r="I298" s="41" t="s">
        <v>426</v>
      </c>
      <c r="J298" s="54" t="s">
        <v>688</v>
      </c>
    </row>
    <row r="299" ht="20.25" customHeight="1" spans="1:10">
      <c r="A299" s="25"/>
      <c r="B299" s="25"/>
      <c r="C299" s="25" t="s">
        <v>390</v>
      </c>
      <c r="D299" s="53" t="s">
        <v>397</v>
      </c>
      <c r="E299" s="54" t="s">
        <v>689</v>
      </c>
      <c r="F299" s="41" t="s">
        <v>424</v>
      </c>
      <c r="G299" s="26" t="s">
        <v>467</v>
      </c>
      <c r="H299" s="41" t="s">
        <v>401</v>
      </c>
      <c r="I299" s="41" t="s">
        <v>426</v>
      </c>
      <c r="J299" s="54" t="s">
        <v>690</v>
      </c>
    </row>
    <row r="300" ht="20.25" customHeight="1" spans="1:10">
      <c r="A300" s="25"/>
      <c r="B300" s="25"/>
      <c r="C300" s="25" t="s">
        <v>390</v>
      </c>
      <c r="D300" s="53" t="s">
        <v>397</v>
      </c>
      <c r="E300" s="54" t="s">
        <v>691</v>
      </c>
      <c r="F300" s="41" t="s">
        <v>424</v>
      </c>
      <c r="G300" s="26" t="s">
        <v>459</v>
      </c>
      <c r="H300" s="41" t="s">
        <v>401</v>
      </c>
      <c r="I300" s="41" t="s">
        <v>426</v>
      </c>
      <c r="J300" s="54" t="s">
        <v>692</v>
      </c>
    </row>
    <row r="301" ht="28" customHeight="1" spans="1:10">
      <c r="A301" s="25"/>
      <c r="B301" s="25"/>
      <c r="C301" s="25" t="s">
        <v>390</v>
      </c>
      <c r="D301" s="53" t="s">
        <v>397</v>
      </c>
      <c r="E301" s="54" t="s">
        <v>693</v>
      </c>
      <c r="F301" s="41" t="s">
        <v>424</v>
      </c>
      <c r="G301" s="26" t="s">
        <v>467</v>
      </c>
      <c r="H301" s="41" t="s">
        <v>401</v>
      </c>
      <c r="I301" s="41" t="s">
        <v>426</v>
      </c>
      <c r="J301" s="54" t="s">
        <v>694</v>
      </c>
    </row>
    <row r="302" ht="20.25" customHeight="1" spans="1:10">
      <c r="A302" s="25"/>
      <c r="B302" s="25"/>
      <c r="C302" s="25" t="s">
        <v>410</v>
      </c>
      <c r="D302" s="53" t="s">
        <v>411</v>
      </c>
      <c r="E302" s="54" t="s">
        <v>717</v>
      </c>
      <c r="F302" s="41" t="s">
        <v>393</v>
      </c>
      <c r="G302" s="26" t="s">
        <v>718</v>
      </c>
      <c r="H302" s="41"/>
      <c r="I302" s="41" t="s">
        <v>426</v>
      </c>
      <c r="J302" s="54" t="s">
        <v>780</v>
      </c>
    </row>
    <row r="303" ht="20.25" customHeight="1" spans="1:10">
      <c r="A303" s="25"/>
      <c r="B303" s="25"/>
      <c r="C303" s="25" t="s">
        <v>410</v>
      </c>
      <c r="D303" s="53" t="s">
        <v>411</v>
      </c>
      <c r="E303" s="54" t="s">
        <v>505</v>
      </c>
      <c r="F303" s="41" t="s">
        <v>393</v>
      </c>
      <c r="G303" s="26" t="s">
        <v>506</v>
      </c>
      <c r="H303" s="41"/>
      <c r="I303" s="41" t="s">
        <v>426</v>
      </c>
      <c r="J303" s="54" t="s">
        <v>507</v>
      </c>
    </row>
    <row r="304" ht="20.25" customHeight="1" spans="1:10">
      <c r="A304" s="25"/>
      <c r="B304" s="25"/>
      <c r="C304" s="25" t="s">
        <v>410</v>
      </c>
      <c r="D304" s="53" t="s">
        <v>411</v>
      </c>
      <c r="E304" s="54" t="s">
        <v>721</v>
      </c>
      <c r="F304" s="41" t="s">
        <v>393</v>
      </c>
      <c r="G304" s="26" t="s">
        <v>722</v>
      </c>
      <c r="H304" s="41"/>
      <c r="I304" s="41" t="s">
        <v>426</v>
      </c>
      <c r="J304" s="54" t="s">
        <v>781</v>
      </c>
    </row>
    <row r="305" ht="20.25" customHeight="1" spans="1:10">
      <c r="A305" s="25"/>
      <c r="B305" s="25"/>
      <c r="C305" s="25" t="s">
        <v>414</v>
      </c>
      <c r="D305" s="53" t="s">
        <v>415</v>
      </c>
      <c r="E305" s="54" t="s">
        <v>415</v>
      </c>
      <c r="F305" s="41" t="s">
        <v>393</v>
      </c>
      <c r="G305" s="26" t="s">
        <v>782</v>
      </c>
      <c r="H305" s="41"/>
      <c r="I305" s="41" t="s">
        <v>426</v>
      </c>
      <c r="J305" s="54" t="s">
        <v>696</v>
      </c>
    </row>
    <row r="306" ht="72" customHeight="1" spans="1:10">
      <c r="A306" s="52" t="s">
        <v>367</v>
      </c>
      <c r="B306" s="25" t="s">
        <v>783</v>
      </c>
      <c r="C306" s="25"/>
      <c r="D306" s="25"/>
      <c r="E306" s="25"/>
      <c r="F306" s="25"/>
      <c r="G306" s="25"/>
      <c r="H306" s="25"/>
      <c r="I306" s="25"/>
      <c r="J306" s="25"/>
    </row>
    <row r="307" ht="20.25" customHeight="1" spans="1:10">
      <c r="A307" s="25"/>
      <c r="B307" s="25"/>
      <c r="C307" s="25" t="s">
        <v>390</v>
      </c>
      <c r="D307" s="53" t="s">
        <v>391</v>
      </c>
      <c r="E307" s="54" t="s">
        <v>784</v>
      </c>
      <c r="F307" s="41" t="s">
        <v>393</v>
      </c>
      <c r="G307" s="26" t="s">
        <v>785</v>
      </c>
      <c r="H307" s="41" t="s">
        <v>395</v>
      </c>
      <c r="I307" s="41" t="s">
        <v>396</v>
      </c>
      <c r="J307" s="54" t="s">
        <v>786</v>
      </c>
    </row>
    <row r="308" ht="20.25" customHeight="1" spans="1:10">
      <c r="A308" s="25"/>
      <c r="B308" s="25"/>
      <c r="C308" s="25" t="s">
        <v>390</v>
      </c>
      <c r="D308" s="53" t="s">
        <v>403</v>
      </c>
      <c r="E308" s="54" t="s">
        <v>787</v>
      </c>
      <c r="F308" s="41" t="s">
        <v>393</v>
      </c>
      <c r="G308" s="26" t="s">
        <v>50</v>
      </c>
      <c r="H308" s="41" t="s">
        <v>405</v>
      </c>
      <c r="I308" s="41" t="s">
        <v>396</v>
      </c>
      <c r="J308" s="54" t="s">
        <v>788</v>
      </c>
    </row>
    <row r="309" ht="20.25" customHeight="1" spans="1:10">
      <c r="A309" s="25"/>
      <c r="B309" s="25"/>
      <c r="C309" s="25" t="s">
        <v>390</v>
      </c>
      <c r="D309" s="53" t="s">
        <v>406</v>
      </c>
      <c r="E309" s="54" t="s">
        <v>407</v>
      </c>
      <c r="F309" s="41" t="s">
        <v>393</v>
      </c>
      <c r="G309" s="26" t="s">
        <v>789</v>
      </c>
      <c r="H309" s="41" t="s">
        <v>401</v>
      </c>
      <c r="I309" s="41" t="s">
        <v>396</v>
      </c>
      <c r="J309" s="54" t="s">
        <v>790</v>
      </c>
    </row>
    <row r="310" ht="20.25" customHeight="1" spans="1:10">
      <c r="A310" s="25"/>
      <c r="B310" s="25"/>
      <c r="C310" s="25" t="s">
        <v>410</v>
      </c>
      <c r="D310" s="53" t="s">
        <v>431</v>
      </c>
      <c r="E310" s="54" t="s">
        <v>791</v>
      </c>
      <c r="F310" s="41" t="s">
        <v>393</v>
      </c>
      <c r="G310" s="26" t="s">
        <v>488</v>
      </c>
      <c r="H310" s="41" t="s">
        <v>395</v>
      </c>
      <c r="I310" s="41" t="s">
        <v>396</v>
      </c>
      <c r="J310" s="54" t="s">
        <v>792</v>
      </c>
    </row>
    <row r="311" ht="20.25" customHeight="1" spans="1:10">
      <c r="A311" s="25"/>
      <c r="B311" s="25"/>
      <c r="C311" s="25" t="s">
        <v>414</v>
      </c>
      <c r="D311" s="53" t="s">
        <v>415</v>
      </c>
      <c r="E311" s="54" t="s">
        <v>793</v>
      </c>
      <c r="F311" s="41" t="s">
        <v>424</v>
      </c>
      <c r="G311" s="26" t="s">
        <v>457</v>
      </c>
      <c r="H311" s="41" t="s">
        <v>401</v>
      </c>
      <c r="I311" s="41" t="s">
        <v>396</v>
      </c>
      <c r="J311" s="54" t="s">
        <v>794</v>
      </c>
    </row>
    <row r="312" ht="181" customHeight="1" spans="1:10">
      <c r="A312" s="52" t="s">
        <v>359</v>
      </c>
      <c r="B312" s="25" t="s">
        <v>795</v>
      </c>
      <c r="C312" s="25"/>
      <c r="D312" s="25"/>
      <c r="E312" s="25"/>
      <c r="F312" s="25"/>
      <c r="G312" s="25"/>
      <c r="H312" s="25"/>
      <c r="I312" s="25"/>
      <c r="J312" s="25"/>
    </row>
    <row r="313" ht="50" customHeight="1" spans="1:10">
      <c r="A313" s="25"/>
      <c r="B313" s="25"/>
      <c r="C313" s="25" t="s">
        <v>390</v>
      </c>
      <c r="D313" s="53" t="s">
        <v>391</v>
      </c>
      <c r="E313" s="54" t="s">
        <v>796</v>
      </c>
      <c r="F313" s="41" t="s">
        <v>424</v>
      </c>
      <c r="G313" s="26" t="s">
        <v>53</v>
      </c>
      <c r="H313" s="41" t="s">
        <v>797</v>
      </c>
      <c r="I313" s="41" t="s">
        <v>396</v>
      </c>
      <c r="J313" s="54" t="s">
        <v>798</v>
      </c>
    </row>
    <row r="314" ht="50" customHeight="1" spans="1:10">
      <c r="A314" s="25"/>
      <c r="B314" s="25"/>
      <c r="C314" s="25" t="s">
        <v>390</v>
      </c>
      <c r="D314" s="53" t="s">
        <v>391</v>
      </c>
      <c r="E314" s="54" t="s">
        <v>799</v>
      </c>
      <c r="F314" s="41" t="s">
        <v>424</v>
      </c>
      <c r="G314" s="26" t="s">
        <v>800</v>
      </c>
      <c r="H314" s="41" t="s">
        <v>489</v>
      </c>
      <c r="I314" s="41" t="s">
        <v>396</v>
      </c>
      <c r="J314" s="54" t="s">
        <v>801</v>
      </c>
    </row>
    <row r="315" ht="50" customHeight="1" spans="1:10">
      <c r="A315" s="25"/>
      <c r="B315" s="25"/>
      <c r="C315" s="25" t="s">
        <v>390</v>
      </c>
      <c r="D315" s="53" t="s">
        <v>397</v>
      </c>
      <c r="E315" s="54" t="s">
        <v>802</v>
      </c>
      <c r="F315" s="41" t="s">
        <v>393</v>
      </c>
      <c r="G315" s="26" t="s">
        <v>439</v>
      </c>
      <c r="H315" s="41" t="s">
        <v>401</v>
      </c>
      <c r="I315" s="41" t="s">
        <v>396</v>
      </c>
      <c r="J315" s="54" t="s">
        <v>803</v>
      </c>
    </row>
    <row r="316" ht="50" customHeight="1" spans="1:10">
      <c r="A316" s="25"/>
      <c r="B316" s="25"/>
      <c r="C316" s="25" t="s">
        <v>390</v>
      </c>
      <c r="D316" s="53" t="s">
        <v>397</v>
      </c>
      <c r="E316" s="54" t="s">
        <v>804</v>
      </c>
      <c r="F316" s="41" t="s">
        <v>393</v>
      </c>
      <c r="G316" s="26" t="s">
        <v>439</v>
      </c>
      <c r="H316" s="41" t="s">
        <v>401</v>
      </c>
      <c r="I316" s="41" t="s">
        <v>396</v>
      </c>
      <c r="J316" s="54" t="s">
        <v>805</v>
      </c>
    </row>
    <row r="317" ht="50" customHeight="1" spans="1:10">
      <c r="A317" s="25"/>
      <c r="B317" s="25"/>
      <c r="C317" s="25" t="s">
        <v>390</v>
      </c>
      <c r="D317" s="53" t="s">
        <v>403</v>
      </c>
      <c r="E317" s="54" t="s">
        <v>594</v>
      </c>
      <c r="F317" s="41" t="s">
        <v>393</v>
      </c>
      <c r="G317" s="26" t="s">
        <v>806</v>
      </c>
      <c r="H317" s="41" t="s">
        <v>405</v>
      </c>
      <c r="I317" s="41" t="s">
        <v>396</v>
      </c>
      <c r="J317" s="54" t="s">
        <v>807</v>
      </c>
    </row>
    <row r="318" ht="50" customHeight="1" spans="1:10">
      <c r="A318" s="25"/>
      <c r="B318" s="25"/>
      <c r="C318" s="25" t="s">
        <v>390</v>
      </c>
      <c r="D318" s="53" t="s">
        <v>406</v>
      </c>
      <c r="E318" s="54" t="s">
        <v>407</v>
      </c>
      <c r="F318" s="41" t="s">
        <v>393</v>
      </c>
      <c r="G318" s="26" t="s">
        <v>808</v>
      </c>
      <c r="H318" s="41" t="s">
        <v>395</v>
      </c>
      <c r="I318" s="41" t="s">
        <v>396</v>
      </c>
      <c r="J318" s="54" t="s">
        <v>809</v>
      </c>
    </row>
    <row r="319" ht="50" customHeight="1" spans="1:10">
      <c r="A319" s="25"/>
      <c r="B319" s="25"/>
      <c r="C319" s="25" t="s">
        <v>410</v>
      </c>
      <c r="D319" s="53" t="s">
        <v>411</v>
      </c>
      <c r="E319" s="54" t="s">
        <v>810</v>
      </c>
      <c r="F319" s="41" t="s">
        <v>424</v>
      </c>
      <c r="G319" s="26" t="s">
        <v>459</v>
      </c>
      <c r="H319" s="41" t="s">
        <v>401</v>
      </c>
      <c r="I319" s="41" t="s">
        <v>396</v>
      </c>
      <c r="J319" s="54" t="s">
        <v>811</v>
      </c>
    </row>
    <row r="320" ht="20.25" customHeight="1" spans="1:10">
      <c r="A320" s="25"/>
      <c r="B320" s="25"/>
      <c r="C320" s="25" t="s">
        <v>414</v>
      </c>
      <c r="D320" s="53" t="s">
        <v>415</v>
      </c>
      <c r="E320" s="54" t="s">
        <v>772</v>
      </c>
      <c r="F320" s="41" t="s">
        <v>424</v>
      </c>
      <c r="G320" s="26" t="s">
        <v>457</v>
      </c>
      <c r="H320" s="41" t="s">
        <v>401</v>
      </c>
      <c r="I320" s="41" t="s">
        <v>396</v>
      </c>
      <c r="J320" s="54" t="s">
        <v>812</v>
      </c>
    </row>
    <row r="321" ht="157" customHeight="1" spans="1:10">
      <c r="A321" s="52" t="s">
        <v>365</v>
      </c>
      <c r="B321" s="25" t="s">
        <v>813</v>
      </c>
      <c r="C321" s="25"/>
      <c r="D321" s="25"/>
      <c r="E321" s="25"/>
      <c r="F321" s="25"/>
      <c r="G321" s="25"/>
      <c r="H321" s="25"/>
      <c r="I321" s="25"/>
      <c r="J321" s="25"/>
    </row>
    <row r="322" ht="40" customHeight="1" spans="1:10">
      <c r="A322" s="25"/>
      <c r="B322" s="25"/>
      <c r="C322" s="25" t="s">
        <v>390</v>
      </c>
      <c r="D322" s="53" t="s">
        <v>391</v>
      </c>
      <c r="E322" s="54" t="s">
        <v>814</v>
      </c>
      <c r="F322" s="41" t="s">
        <v>424</v>
      </c>
      <c r="G322" s="26" t="s">
        <v>459</v>
      </c>
      <c r="H322" s="41" t="s">
        <v>401</v>
      </c>
      <c r="I322" s="41" t="s">
        <v>396</v>
      </c>
      <c r="J322" s="54" t="s">
        <v>815</v>
      </c>
    </row>
    <row r="323" ht="40" customHeight="1" spans="1:10">
      <c r="A323" s="25"/>
      <c r="B323" s="25"/>
      <c r="C323" s="25" t="s">
        <v>390</v>
      </c>
      <c r="D323" s="53" t="s">
        <v>391</v>
      </c>
      <c r="E323" s="54" t="s">
        <v>816</v>
      </c>
      <c r="F323" s="41" t="s">
        <v>424</v>
      </c>
      <c r="G323" s="26" t="s">
        <v>400</v>
      </c>
      <c r="H323" s="41" t="s">
        <v>401</v>
      </c>
      <c r="I323" s="41" t="s">
        <v>396</v>
      </c>
      <c r="J323" s="54" t="s">
        <v>817</v>
      </c>
    </row>
    <row r="324" ht="40" customHeight="1" spans="1:10">
      <c r="A324" s="25"/>
      <c r="B324" s="25"/>
      <c r="C324" s="25" t="s">
        <v>390</v>
      </c>
      <c r="D324" s="53" t="s">
        <v>397</v>
      </c>
      <c r="E324" s="54" t="s">
        <v>818</v>
      </c>
      <c r="F324" s="41" t="s">
        <v>393</v>
      </c>
      <c r="G324" s="26" t="s">
        <v>439</v>
      </c>
      <c r="H324" s="41" t="s">
        <v>401</v>
      </c>
      <c r="I324" s="41" t="s">
        <v>396</v>
      </c>
      <c r="J324" s="54" t="s">
        <v>819</v>
      </c>
    </row>
    <row r="325" ht="40" customHeight="1" spans="1:10">
      <c r="A325" s="25"/>
      <c r="B325" s="25"/>
      <c r="C325" s="25" t="s">
        <v>390</v>
      </c>
      <c r="D325" s="53" t="s">
        <v>403</v>
      </c>
      <c r="E325" s="54" t="s">
        <v>820</v>
      </c>
      <c r="F325" s="41" t="s">
        <v>424</v>
      </c>
      <c r="G325" s="26" t="s">
        <v>459</v>
      </c>
      <c r="H325" s="41" t="s">
        <v>401</v>
      </c>
      <c r="I325" s="41" t="s">
        <v>396</v>
      </c>
      <c r="J325" s="54" t="s">
        <v>821</v>
      </c>
    </row>
    <row r="326" ht="40" customHeight="1" spans="1:10">
      <c r="A326" s="25"/>
      <c r="B326" s="25"/>
      <c r="C326" s="25" t="s">
        <v>410</v>
      </c>
      <c r="D326" s="53" t="s">
        <v>411</v>
      </c>
      <c r="E326" s="54" t="s">
        <v>822</v>
      </c>
      <c r="F326" s="41" t="s">
        <v>424</v>
      </c>
      <c r="G326" s="26" t="s">
        <v>823</v>
      </c>
      <c r="H326" s="41" t="s">
        <v>493</v>
      </c>
      <c r="I326" s="41" t="s">
        <v>396</v>
      </c>
      <c r="J326" s="54" t="s">
        <v>824</v>
      </c>
    </row>
    <row r="327" ht="40" customHeight="1" spans="1:10">
      <c r="A327" s="25"/>
      <c r="B327" s="25"/>
      <c r="C327" s="25" t="s">
        <v>414</v>
      </c>
      <c r="D327" s="53" t="s">
        <v>415</v>
      </c>
      <c r="E327" s="54" t="s">
        <v>825</v>
      </c>
      <c r="F327" s="41" t="s">
        <v>424</v>
      </c>
      <c r="G327" s="26" t="s">
        <v>408</v>
      </c>
      <c r="H327" s="41" t="s">
        <v>401</v>
      </c>
      <c r="I327" s="41" t="s">
        <v>396</v>
      </c>
      <c r="J327" s="54" t="s">
        <v>826</v>
      </c>
    </row>
    <row r="328" ht="70" customHeight="1" spans="1:10">
      <c r="A328" s="52" t="s">
        <v>347</v>
      </c>
      <c r="B328" s="25" t="s">
        <v>827</v>
      </c>
      <c r="C328" s="25"/>
      <c r="D328" s="25"/>
      <c r="E328" s="25"/>
      <c r="F328" s="25"/>
      <c r="G328" s="25"/>
      <c r="H328" s="25"/>
      <c r="I328" s="25"/>
      <c r="J328" s="25"/>
    </row>
    <row r="329" ht="20.25" customHeight="1" spans="1:10">
      <c r="A329" s="25"/>
      <c r="B329" s="25"/>
      <c r="C329" s="25" t="s">
        <v>390</v>
      </c>
      <c r="D329" s="53" t="s">
        <v>391</v>
      </c>
      <c r="E329" s="54" t="s">
        <v>828</v>
      </c>
      <c r="F329" s="41" t="s">
        <v>424</v>
      </c>
      <c r="G329" s="26" t="s">
        <v>420</v>
      </c>
      <c r="H329" s="41" t="s">
        <v>829</v>
      </c>
      <c r="I329" s="41" t="s">
        <v>396</v>
      </c>
      <c r="J329" s="54" t="s">
        <v>830</v>
      </c>
    </row>
    <row r="330" ht="20.25" customHeight="1" spans="1:10">
      <c r="A330" s="25"/>
      <c r="B330" s="25"/>
      <c r="C330" s="25" t="s">
        <v>390</v>
      </c>
      <c r="D330" s="53" t="s">
        <v>391</v>
      </c>
      <c r="E330" s="54" t="s">
        <v>831</v>
      </c>
      <c r="F330" s="41" t="s">
        <v>393</v>
      </c>
      <c r="G330" s="26" t="s">
        <v>439</v>
      </c>
      <c r="H330" s="41" t="s">
        <v>401</v>
      </c>
      <c r="I330" s="41" t="s">
        <v>396</v>
      </c>
      <c r="J330" s="54" t="s">
        <v>831</v>
      </c>
    </row>
    <row r="331" ht="20.25" customHeight="1" spans="1:10">
      <c r="A331" s="25"/>
      <c r="B331" s="25"/>
      <c r="C331" s="25" t="s">
        <v>390</v>
      </c>
      <c r="D331" s="53" t="s">
        <v>397</v>
      </c>
      <c r="E331" s="54" t="s">
        <v>832</v>
      </c>
      <c r="F331" s="41" t="s">
        <v>393</v>
      </c>
      <c r="G331" s="26" t="s">
        <v>439</v>
      </c>
      <c r="H331" s="41" t="s">
        <v>401</v>
      </c>
      <c r="I331" s="41" t="s">
        <v>396</v>
      </c>
      <c r="J331" s="54" t="s">
        <v>833</v>
      </c>
    </row>
    <row r="332" ht="50" customHeight="1" spans="1:10">
      <c r="A332" s="25"/>
      <c r="B332" s="25"/>
      <c r="C332" s="25" t="s">
        <v>410</v>
      </c>
      <c r="D332" s="53" t="s">
        <v>411</v>
      </c>
      <c r="E332" s="54" t="s">
        <v>834</v>
      </c>
      <c r="F332" s="41" t="s">
        <v>428</v>
      </c>
      <c r="G332" s="26" t="s">
        <v>835</v>
      </c>
      <c r="H332" s="41" t="s">
        <v>401</v>
      </c>
      <c r="I332" s="41" t="s">
        <v>396</v>
      </c>
      <c r="J332" s="54" t="s">
        <v>836</v>
      </c>
    </row>
    <row r="333" ht="20.25" customHeight="1" spans="1:10">
      <c r="A333" s="25"/>
      <c r="B333" s="25"/>
      <c r="C333" s="25" t="s">
        <v>414</v>
      </c>
      <c r="D333" s="53" t="s">
        <v>415</v>
      </c>
      <c r="E333" s="54" t="s">
        <v>837</v>
      </c>
      <c r="F333" s="41" t="s">
        <v>424</v>
      </c>
      <c r="G333" s="26" t="s">
        <v>408</v>
      </c>
      <c r="H333" s="41" t="s">
        <v>401</v>
      </c>
      <c r="I333" s="41" t="s">
        <v>396</v>
      </c>
      <c r="J333" s="54" t="s">
        <v>838</v>
      </c>
    </row>
    <row r="334" ht="232" customHeight="1" spans="1:10">
      <c r="A334" s="52" t="s">
        <v>322</v>
      </c>
      <c r="B334" s="25" t="s">
        <v>839</v>
      </c>
      <c r="C334" s="25"/>
      <c r="D334" s="25"/>
      <c r="E334" s="25"/>
      <c r="F334" s="25"/>
      <c r="G334" s="25"/>
      <c r="H334" s="25"/>
      <c r="I334" s="25"/>
      <c r="J334" s="25"/>
    </row>
    <row r="335" ht="70" customHeight="1" spans="1:10">
      <c r="A335" s="25"/>
      <c r="B335" s="25"/>
      <c r="C335" s="25" t="s">
        <v>390</v>
      </c>
      <c r="D335" s="53" t="s">
        <v>391</v>
      </c>
      <c r="E335" s="54" t="s">
        <v>698</v>
      </c>
      <c r="F335" s="41" t="s">
        <v>424</v>
      </c>
      <c r="G335" s="26" t="s">
        <v>488</v>
      </c>
      <c r="H335" s="41" t="s">
        <v>699</v>
      </c>
      <c r="I335" s="41" t="s">
        <v>396</v>
      </c>
      <c r="J335" s="54" t="s">
        <v>840</v>
      </c>
    </row>
    <row r="336" ht="40" customHeight="1" spans="1:10">
      <c r="A336" s="25"/>
      <c r="B336" s="25"/>
      <c r="C336" s="25" t="s">
        <v>390</v>
      </c>
      <c r="D336" s="53" t="s">
        <v>391</v>
      </c>
      <c r="E336" s="54" t="s">
        <v>704</v>
      </c>
      <c r="F336" s="41" t="s">
        <v>393</v>
      </c>
      <c r="G336" s="26" t="s">
        <v>439</v>
      </c>
      <c r="H336" s="41" t="s">
        <v>401</v>
      </c>
      <c r="I336" s="41" t="s">
        <v>396</v>
      </c>
      <c r="J336" s="54" t="s">
        <v>841</v>
      </c>
    </row>
    <row r="337" ht="40" customHeight="1" spans="1:10">
      <c r="A337" s="25"/>
      <c r="B337" s="25"/>
      <c r="C337" s="25" t="s">
        <v>410</v>
      </c>
      <c r="D337" s="53" t="s">
        <v>411</v>
      </c>
      <c r="E337" s="54" t="s">
        <v>606</v>
      </c>
      <c r="F337" s="41" t="s">
        <v>393</v>
      </c>
      <c r="G337" s="26" t="s">
        <v>607</v>
      </c>
      <c r="H337" s="41"/>
      <c r="I337" s="41" t="s">
        <v>426</v>
      </c>
      <c r="J337" s="54" t="s">
        <v>842</v>
      </c>
    </row>
    <row r="338" ht="40" customHeight="1" spans="1:10">
      <c r="A338" s="25"/>
      <c r="B338" s="25"/>
      <c r="C338" s="25" t="s">
        <v>414</v>
      </c>
      <c r="D338" s="53" t="s">
        <v>415</v>
      </c>
      <c r="E338" s="54" t="s">
        <v>707</v>
      </c>
      <c r="F338" s="41" t="s">
        <v>424</v>
      </c>
      <c r="G338" s="26" t="s">
        <v>408</v>
      </c>
      <c r="H338" s="41" t="s">
        <v>401</v>
      </c>
      <c r="I338" s="41" t="s">
        <v>396</v>
      </c>
      <c r="J338" s="54" t="s">
        <v>843</v>
      </c>
    </row>
    <row r="339" ht="40" customHeight="1" spans="1:10">
      <c r="A339" s="25"/>
      <c r="B339" s="25"/>
      <c r="C339" s="25" t="s">
        <v>414</v>
      </c>
      <c r="D339" s="53" t="s">
        <v>415</v>
      </c>
      <c r="E339" s="54" t="s">
        <v>844</v>
      </c>
      <c r="F339" s="41" t="s">
        <v>424</v>
      </c>
      <c r="G339" s="26" t="s">
        <v>408</v>
      </c>
      <c r="H339" s="41" t="s">
        <v>401</v>
      </c>
      <c r="I339" s="41" t="s">
        <v>396</v>
      </c>
      <c r="J339" s="54" t="s">
        <v>845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杨瑜</cp:lastModifiedBy>
  <dcterms:created xsi:type="dcterms:W3CDTF">2025-04-24T03:35:00Z</dcterms:created>
  <dcterms:modified xsi:type="dcterms:W3CDTF">2025-05-13T00:48:11Z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7356AFEA144A444C8A25F4D52F21A456_13</vt:lpwstr>
  </property>
  <property fmtid="{D5CDD505-2E9C-101B-9397-08002B2CF9AE}" pid="3" name="KSOProductBuildVer">
    <vt:lpwstr>2052-11.1.0.14309</vt:lpwstr>
  </property>
</Properties>
</file>